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veriteorg.sharepoint.com/clients/ClientsUZ/Walmart Foundation/WMF - RCC Seafood 2025-2027/09. Tools and Guidance/EPP Matrix/"/>
    </mc:Choice>
  </mc:AlternateContent>
  <xr:revisionPtr revIDLastSave="0" documentId="8_{DE97F861-435F-46E9-9278-AB11B7F2D8D2}" xr6:coauthVersionLast="47" xr6:coauthVersionMax="47" xr10:uidLastSave="{00000000-0000-0000-0000-000000000000}"/>
  <bookViews>
    <workbookView xWindow="11424" yWindow="0" windowWidth="11712" windowHeight="12336" tabRatio="548" firstSheet="9" activeTab="9" xr2:uid="{00000000-000D-0000-FFFF-FFFF00000000}"/>
  </bookViews>
  <sheets>
    <sheet name="Self Assessment (2)" sheetId="1" state="hidden" r:id="rId1"/>
    <sheet name="Self Assessment" sheetId="2" state="hidden" r:id="rId2"/>
    <sheet name="Progression Matrix" sheetId="3" state="hidden" r:id="rId3"/>
    <sheet name="Conformance &amp; Evidence" sheetId="4" state="hidden" r:id="rId4"/>
    <sheet name="Dashboard" sheetId="5" state="hidden" r:id="rId5"/>
    <sheet name="Conformance" sheetId="7" state="hidden" r:id="rId6"/>
    <sheet name="Roadmap" sheetId="8" state="hidden" r:id="rId7"/>
    <sheet name="Sheet1" sheetId="9" state="hidden" r:id="rId8"/>
    <sheet name="Progress-Dashboard" sheetId="15" r:id="rId9"/>
    <sheet name="Progression" sheetId="13" r:id="rId10"/>
  </sheets>
  <definedNames>
    <definedName name="checklist" localSheetId="8">'Progress-Dashboard'!#REF!</definedName>
    <definedName name="checklist">#REF!</definedName>
    <definedName name="dashboard">'Progress-Dashboard'!$B$2:$I$25</definedName>
    <definedName name="pendings" localSheetId="8">'Progress-Dashboard'!#REF!</definedName>
    <definedName name="pendings">#REF!</definedName>
  </definedNames>
  <calcPr calcId="191028"/>
  <webPublishing allowPng="1" targetScreenSize="1152x882"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01" i="13" l="1"/>
  <c r="I100" i="13"/>
  <c r="I99" i="13"/>
  <c r="I98" i="13"/>
  <c r="I92" i="13"/>
  <c r="I91" i="13"/>
  <c r="I90" i="13"/>
  <c r="I89" i="13"/>
  <c r="I83" i="13"/>
  <c r="I82" i="13"/>
  <c r="I81" i="13"/>
  <c r="I80" i="13"/>
  <c r="I74" i="13"/>
  <c r="I73" i="13"/>
  <c r="I72" i="13"/>
  <c r="I71" i="13"/>
  <c r="I57" i="13"/>
  <c r="I65" i="13"/>
  <c r="I64" i="13"/>
  <c r="I63" i="13"/>
  <c r="I56" i="13"/>
  <c r="I55" i="13"/>
  <c r="I54" i="13"/>
  <c r="I53" i="13"/>
  <c r="I52" i="13"/>
  <c r="I46" i="13"/>
  <c r="I45" i="13"/>
  <c r="I44" i="13"/>
  <c r="I43" i="13"/>
  <c r="I42" i="13"/>
  <c r="I36" i="13"/>
  <c r="I35" i="13"/>
  <c r="I34" i="13"/>
  <c r="I33" i="13"/>
  <c r="I32" i="13"/>
  <c r="I31" i="13"/>
  <c r="I25" i="13"/>
  <c r="I24" i="13"/>
  <c r="I23" i="13"/>
  <c r="I22" i="13"/>
  <c r="I16" i="13"/>
  <c r="I15" i="13"/>
  <c r="I14" i="13"/>
  <c r="I8" i="13"/>
  <c r="I7" i="13"/>
  <c r="I6" i="13"/>
  <c r="I5" i="13"/>
  <c r="F101" i="13"/>
  <c r="F100" i="13"/>
  <c r="F99" i="13"/>
  <c r="F98" i="13"/>
  <c r="F92" i="13"/>
  <c r="F91" i="13"/>
  <c r="F90" i="13"/>
  <c r="F89" i="13"/>
  <c r="F83" i="13"/>
  <c r="F82" i="13"/>
  <c r="F81" i="13"/>
  <c r="F80" i="13"/>
  <c r="F74" i="13"/>
  <c r="F73" i="13"/>
  <c r="F72" i="13"/>
  <c r="F71" i="13"/>
  <c r="F65" i="13"/>
  <c r="F64" i="13"/>
  <c r="F63" i="13"/>
  <c r="F57" i="13"/>
  <c r="F56" i="13"/>
  <c r="F55" i="13"/>
  <c r="F54" i="13"/>
  <c r="F53" i="13"/>
  <c r="F52" i="13"/>
  <c r="F46" i="13"/>
  <c r="F45" i="13"/>
  <c r="F44" i="13"/>
  <c r="F43" i="13"/>
  <c r="F42" i="13"/>
  <c r="F36" i="13"/>
  <c r="F35" i="13"/>
  <c r="F34" i="13"/>
  <c r="F33" i="13"/>
  <c r="F32" i="13"/>
  <c r="F31" i="13"/>
  <c r="F25" i="13"/>
  <c r="F24" i="13"/>
  <c r="F23" i="13"/>
  <c r="F22" i="13"/>
  <c r="F16" i="13"/>
  <c r="F15" i="13"/>
  <c r="F14" i="13"/>
  <c r="F8" i="13"/>
  <c r="F7" i="13"/>
  <c r="F6" i="13"/>
  <c r="F5" i="13"/>
  <c r="G101" i="13" a="1"/>
  <c r="G100" i="13" a="1"/>
  <c r="G99" i="13" a="1"/>
  <c r="G98" i="13" a="1"/>
  <c r="F25" i="15" s="1"/>
  <c r="G92" i="13" a="1"/>
  <c r="G91" i="13" a="1"/>
  <c r="G90" i="13" a="1"/>
  <c r="G89" i="13" a="1"/>
  <c r="G83" i="13" a="1"/>
  <c r="G82" i="13" a="1"/>
  <c r="G81" i="13" a="1"/>
  <c r="G80" i="13" a="1"/>
  <c r="G74" i="13" a="1"/>
  <c r="G73" i="13" a="1"/>
  <c r="G72" i="13" a="1"/>
  <c r="G71" i="13" a="1"/>
  <c r="F22" i="15" s="1"/>
  <c r="G65" i="13" a="1"/>
  <c r="G64" i="13" a="1"/>
  <c r="G63" i="13" a="1"/>
  <c r="G57" i="13" a="1"/>
  <c r="G56" i="13" a="1"/>
  <c r="G55" i="13" a="1"/>
  <c r="G54" i="13" a="1"/>
  <c r="G53" i="13" a="1"/>
  <c r="G52" i="13" a="1"/>
  <c r="F20" i="15" s="1"/>
  <c r="G46" i="13" a="1"/>
  <c r="G45" i="13" a="1"/>
  <c r="G44" i="13" a="1"/>
  <c r="G43" i="13" a="1"/>
  <c r="G42" i="13" a="1"/>
  <c r="F19" i="15" s="1"/>
  <c r="G36" i="13" a="1"/>
  <c r="G35" i="13" a="1"/>
  <c r="G34" i="13" a="1"/>
  <c r="G33" i="13" a="1"/>
  <c r="G32" i="13" a="1"/>
  <c r="G31" i="13" a="1"/>
  <c r="G25" i="13" a="1"/>
  <c r="G24" i="13" a="1"/>
  <c r="G23" i="13" a="1"/>
  <c r="G22" i="13" a="1"/>
  <c r="G16" i="13" a="1"/>
  <c r="G15" i="13" a="1"/>
  <c r="G14" i="13" a="1"/>
  <c r="G8" i="13" a="1"/>
  <c r="G7" i="13" a="1"/>
  <c r="G6" i="13" a="1"/>
  <c r="G5" i="13" a="1"/>
  <c r="B4" i="8"/>
  <c r="B3" i="8"/>
  <c r="C2" i="8"/>
  <c r="B2" i="8"/>
  <c r="E46" i="7"/>
  <c r="B1" i="5"/>
  <c r="E13" i="3"/>
  <c r="E12" i="3"/>
  <c r="E11" i="3"/>
  <c r="E10" i="3"/>
  <c r="E9" i="3"/>
  <c r="E8" i="3"/>
  <c r="E7" i="3"/>
  <c r="E6" i="3"/>
  <c r="E5" i="3"/>
  <c r="E4" i="3"/>
  <c r="E3" i="3"/>
  <c r="E2" i="3"/>
  <c r="D4" i="2"/>
  <c r="C4" i="2"/>
  <c r="E4" i="2" s="1"/>
  <c r="C4" i="8" s="1"/>
  <c r="D3" i="2"/>
  <c r="C3" i="2"/>
  <c r="E3" i="2" s="1"/>
  <c r="C3" i="8" s="1"/>
  <c r="E2" i="2"/>
  <c r="D2" i="2"/>
  <c r="F4" i="1"/>
  <c r="E4" i="1"/>
  <c r="D4" i="1"/>
  <c r="F3" i="1"/>
  <c r="E3" i="1"/>
  <c r="D3" i="1"/>
  <c r="F2" i="1"/>
  <c r="E2" i="1"/>
  <c r="C2" i="1"/>
  <c r="D2" i="1" s="1"/>
  <c r="F18" i="15" l="1"/>
  <c r="F16" i="15"/>
  <c r="F24" i="15"/>
  <c r="F23" i="15"/>
  <c r="F21" i="15"/>
  <c r="F17" i="15"/>
  <c r="E17" i="15"/>
  <c r="E25" i="15"/>
  <c r="D6" i="15"/>
  <c r="D8" i="15"/>
  <c r="E23" i="15" l="1"/>
  <c r="E22" i="15"/>
  <c r="E20" i="15"/>
  <c r="E16" i="15"/>
  <c r="G101" i="13" l="1"/>
  <c r="G100" i="13"/>
  <c r="G99" i="13"/>
  <c r="G98" i="13"/>
  <c r="G92" i="13"/>
  <c r="G91" i="13"/>
  <c r="G90" i="13"/>
  <c r="G89" i="13"/>
  <c r="G83" i="13"/>
  <c r="G82" i="13"/>
  <c r="G81" i="13"/>
  <c r="G80" i="13"/>
  <c r="G74" i="13"/>
  <c r="G73" i="13"/>
  <c r="G72" i="13"/>
  <c r="G71" i="13"/>
  <c r="G65" i="13"/>
  <c r="G64" i="13"/>
  <c r="G63" i="13"/>
  <c r="G57" i="13"/>
  <c r="G56" i="13"/>
  <c r="G55" i="13"/>
  <c r="G54" i="13"/>
  <c r="G53" i="13"/>
  <c r="G52" i="13"/>
  <c r="G46" i="13"/>
  <c r="G45" i="13"/>
  <c r="G44" i="13"/>
  <c r="G43" i="13"/>
  <c r="G42" i="13"/>
  <c r="G36" i="13"/>
  <c r="G35" i="13"/>
  <c r="G34" i="13"/>
  <c r="G33" i="13"/>
  <c r="G32" i="13"/>
  <c r="G31" i="13"/>
  <c r="G25" i="13"/>
  <c r="G24" i="13"/>
  <c r="G23" i="13"/>
  <c r="G22" i="13"/>
  <c r="G16" i="13"/>
  <c r="G15" i="13"/>
  <c r="G14" i="13"/>
  <c r="G8" i="13"/>
  <c r="G7" i="13"/>
  <c r="G6" i="13"/>
  <c r="G5" i="13"/>
  <c r="E15" i="15" l="1"/>
  <c r="F15" i="15"/>
  <c r="D4" i="15"/>
  <c r="D10" i="15" s="1" a="1"/>
  <c r="D10" i="15" s="1"/>
  <c r="E24" i="15" l="1"/>
  <c r="E21" i="15" s="1"/>
  <c r="E19" i="15" s="1"/>
  <c r="E18" i="15" s="1"/>
  <c r="B11" i="15" a="1"/>
  <c r="B11"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<sst xmlns="http://schemas.openxmlformats.org/spreadsheetml/2006/main" count="519" uniqueCount="224">
  <si>
    <t>Topic</t>
  </si>
  <si>
    <t>Current Level</t>
  </si>
  <si>
    <t>Next Level</t>
  </si>
  <si>
    <t>Topic Code</t>
  </si>
  <si>
    <t>Next Step</t>
  </si>
  <si>
    <t>Evidence Needed</t>
  </si>
  <si>
    <t>Policy Commitment</t>
  </si>
  <si>
    <t>Procurement Practices</t>
  </si>
  <si>
    <t>Supplier Due Diligence</t>
  </si>
  <si>
    <t>From Level</t>
  </si>
  <si>
    <t>To Level</t>
  </si>
  <si>
    <t>Action Code</t>
  </si>
  <si>
    <t>Action</t>
  </si>
  <si>
    <t>Adopt formal employer pays policy</t>
  </si>
  <si>
    <t>Create reimbursement procedure</t>
  </si>
  <si>
    <t>Secure leadership endorsement</t>
  </si>
  <si>
    <t>Embed in contracts</t>
  </si>
  <si>
    <t>Include ethical recruitment in contracts</t>
  </si>
  <si>
    <t>Add fee tables</t>
  </si>
  <si>
    <t>Define remedies</t>
  </si>
  <si>
    <t>Operationalize monitoring and renewal</t>
  </si>
  <si>
    <t>Define criteria</t>
  </si>
  <si>
    <t>Launch bidding</t>
  </si>
  <si>
    <t>Screen agents</t>
  </si>
  <si>
    <t>Continuous monitoring</t>
  </si>
  <si>
    <t>Conformance Criteria</t>
  </si>
  <si>
    <t>Evidence Required</t>
  </si>
  <si>
    <t>No policy exists</t>
  </si>
  <si>
    <t>None</t>
  </si>
  <si>
    <t>Policy drafted</t>
  </si>
  <si>
    <t>Policy document</t>
  </si>
  <si>
    <t>Procedures defined</t>
  </si>
  <si>
    <t>Policy + SOP documentation</t>
  </si>
  <si>
    <t>Policy implemented</t>
  </si>
  <si>
    <t>Internal communications + approvals</t>
  </si>
  <si>
    <t>Policy fully embedded</t>
  </si>
  <si>
    <t>Signed contracts + external disclosure</t>
  </si>
  <si>
    <t>No requirements</t>
  </si>
  <si>
    <t>Basic clauses</t>
  </si>
  <si>
    <t>Contracts</t>
  </si>
  <si>
    <t>Fee breakdown included</t>
  </si>
  <si>
    <t>Contract annex with fee table</t>
  </si>
  <si>
    <t>Remedies defined</t>
  </si>
  <si>
    <t>Contracts + remediation clauses</t>
  </si>
  <si>
    <t>Fully operational</t>
  </si>
  <si>
    <t>Monitoring reports + renewals</t>
  </si>
  <si>
    <t>Average Score</t>
  </si>
  <si>
    <t xml:space="preserve">Action Description </t>
  </si>
  <si>
    <t>Minimum Conformance Criteria</t>
  </si>
  <si>
    <t>Suggested Evidence</t>
  </si>
  <si>
    <t>Status</t>
  </si>
  <si>
    <t xml:space="preserve">Completion </t>
  </si>
  <si>
    <t xml:space="preserve">Commitment </t>
  </si>
  <si>
    <t>Draft and adopt an ethical recruitment written policy with employer pays obligations and zero fees to workers expressed commitments aligned with international standards</t>
  </si>
  <si>
    <t>	Workers enter recruitment and employment voluntarily, without deception, coercion, or undue pressure.
	We prohibit the charging of recruitment fees or related costs to workers. Where any such costs have been incurred, we ensure full and prompt reimbursement.
	Workers receive free, complete, and accurate information on their rights, job conditions, and terms of employment, in a language they understand, prior to engagement. 
	We conduct and require all recruitment partners to conduct hiring processes ethically, legally, transparently, and without discrimination, ensuring accuracy at every stage.
	We engage only compliant labor recruiters and require, through contracts and oversight, that all recruitment agents and their partners adhere to applicable laws and these principles.
	We implement monitoring and evaluation procedures for recruitment practices and for all parties involved, and we take action to address any identified human rights risks or violations.
	We prohibit retaliation, intimidation, or blacklisting of workers, including those who report recruitment abuses, and we provide appropriate protection for whistleblowers.
	We do not, under any circumstances, retain or restrict access to workers’ passports, identity documents, or employment contracts.
	We provide workers with access to effective grievance mechanisms and ensure timely, fair, and appropriate remedies for any recruitment-related concerns or violations.</t>
  </si>
  <si>
    <t>Not started</t>
  </si>
  <si>
    <t xml:space="preserve">Establish a detailed reimbursement policy including eligibility, covered costs, documentation, timelines, and responsibilities. </t>
  </si>
  <si>
    <t>The employer has written reimbursement policy and procedure that establishes transparent rules outlining eligibility criteria, covered expenses, required documentation, approval processes, timelines for repayment, and responsible parties, ensuring consistent and timely reimbursement. Determine workers are reimbursed within 30 days of arrival for any legally required fees they are required to pay directly by either the country of origin or country of destination government agencies.Reimbursement of fees should only occur when an employer is unable to cover certain fees in advance and/or when it is found workers have been charged fees.Repayment must be made as soon as practicable or within xx months of discovery of  the fee-charging. Calculations of repayment amounts are understood and agreed to by workers. Receipts should not be a precondition for repayment. Repayment is based in worker interview data.The employer does not offer workers or jobseekers loans or advances in which total debt exceeds 50 percent of the worker’s monthly wage, monthly repayment exceeds 10 percent of the worker’s monthly wage, or interest rates exceed set limits on rates for personal loans. The terms of personal loans and salary advances are clearly explained to workers, mutually agreed, and do not require workers to remain with the employer until repayment is completed.</t>
  </si>
  <si>
    <t xml:space="preserve">The policy is formally endorsed by senior management </t>
  </si>
  <si>
    <t>As described in action</t>
  </si>
  <si>
    <t>The policy is written into contracts with all  business partners, including recruitment agents</t>
  </si>
  <si>
    <t>System &amp; Policy Setup</t>
  </si>
  <si>
    <t xml:space="preserve">Employer reviews and updates service agreements with labor intermediaries to include ethical recruitment requirements and performance expectations. </t>
  </si>
  <si>
    <t xml:space="preserve"> The contract specifies,                                                                                                                    Cost per item
Total cost per worker. If recruitment fees and costs locally are not aligned with international standards, employer applies the higher standard. The general provisions should include:
•	Statement that the employer is financially responsible for recruitment, hiring, and employment costs of all workers, including all applicable fees and expenses (see xxxxxxxx for a listing of employer-paid fees).
•	Prohibition against charging recruitment and placement fees and related expenses
	to job seekers and workers.
•	Description of the specific services to be provided by the agency.
•	Remedies for violations of agreement terms and conditions</t>
  </si>
  <si>
    <t>Contract annex with fee table + remediation clauses</t>
  </si>
  <si>
    <t>Employer includes a detailed table of fees and costs (per item and per worker) aligned with international standards in all contracts with recruitment agencies or labor brokers</t>
  </si>
  <si>
    <t>The service contract defines remedies, including repayment obligations when workers have paid fees</t>
  </si>
  <si>
    <t>Service agreements with recruitment agents are renewed on a regular basis (e.g., every two years) and whenever there is a change in client requirements or sending and receiving country regulations</t>
  </si>
  <si>
    <t>Define agent selection criteria and ethical recruitment performance indicators</t>
  </si>
  <si>
    <t>When interviewing prospective recruitment agents, the agents should be asked to describe how they are able to meet the company’s selection criteria. In addition to assessing objective criteria, such as whether policies and processes are documented, the company may wish to evaluate the degree to which the potential recruitment agents are open to engagement around issues of fair recruitment</t>
  </si>
  <si>
    <t xml:space="preserve">Documented agent selection criteria; scoring template. </t>
  </si>
  <si>
    <t>Implementation</t>
  </si>
  <si>
    <t>Launch competitive bidding processes with clear ethical recruitment requirements</t>
  </si>
  <si>
    <t>Tender/RFP document including EPP requirements; bid evaluation records</t>
  </si>
  <si>
    <t>Screen agents using structured interviews or self-assessment tools</t>
  </si>
  <si>
    <t xml:space="preserve">Adherence to Law/EPP Standards. describe your sourcing strategy – i.e., how do you find job applicants? Review labor broker wage deduction practices when applicable  (e.g. meals, housing, repayment of loan, etc.). Verify if the labor broker is working with sub-agents and verify if sub-agents are authorized to operate or operate informally. Identify mechanisms used by the agent to ensure sub-agents are not chargin fees to workers. If a third party owns/manages housing, interview/
discuss housing with third party. work on a regular basis with suppliers such as medical clinics? Travel agencies? Accommodations providers/dormitory owners and who compensates them. and Review labor broker records of housing 
occupancy, rent/fees charged and paid, rates . Employer only engages recruiters, agents, and sub-agents who do not charge fees to jobseekers selecting agents after a vetting process inclusive of auditable standards. The company conducts due diligence and risk screening for all recruitment partners as a basis for selection. </t>
  </si>
  <si>
    <t>Completed screening checklist; agent self-assessment form</t>
  </si>
  <si>
    <t xml:space="preserve">Implement scoring and risk-based selection </t>
  </si>
  <si>
    <t>Scoring matrix</t>
  </si>
  <si>
    <t>Map ILO-aligned recruitment-related fees and costs across recruitment corridors and identify fair market rates.  Calculate the total cost per worker and per cohort.</t>
  </si>
  <si>
    <t>Fee mapping spreadsheet; cost breakdown per corridor; Comparison table of quotes</t>
  </si>
  <si>
    <t xml:space="preserve">Map ongoing employment costs expenses required for workers to continue their employment at the facility, such as a stamping fee, passport renewal, and local ID renewal, employer transfer, amnesty or re-hire programs.  </t>
  </si>
  <si>
    <t xml:space="preserve">Compare supplier quotes and contracts against market benchmarks and flag abnormal pricing and inconsitencies. </t>
  </si>
  <si>
    <t>Use market benchmarks to establish acceptable cost ranges and ensure pricing is not below minimum thresholds.</t>
  </si>
  <si>
    <t>Incorporate ILO-aligned fees and cost items list into agency service agreements, clearly specifying employer-paid vs. agency-paid costs.</t>
  </si>
  <si>
    <t xml:space="preserve">The service agreement provides a clear breakdown of costs to be paid directly by the employer during recruitment in addition to fees payable to agencies for services rendered; The service agreement defines services provided by other recruitment business partners (for example, sending country agents, lodging and local transportation providers) managed by the recruitment agency, and their associated per worker costs. </t>
  </si>
  <si>
    <t>Use benchmark data to adjust pricing and ensure cost item transparency in contracts.</t>
  </si>
  <si>
    <t>Determine terms of payment for the agency (e.g., partial or full payment up front, payment upon worker deployment)</t>
  </si>
  <si>
    <t>Conduct regular recruitment fee and cost reviews at each hiring cycle and update contract estimates based on new market data.</t>
  </si>
  <si>
    <t>Maintain records of payments to agents and recruitment-related costs. Ensure documentation verifies employer-paid fees and reimbursed worker expenses</t>
  </si>
  <si>
    <t>Payment records; invoices; bank transfers to agents, financial ledger</t>
  </si>
  <si>
    <t xml:space="preserve">Assess your internal teams and suppliers to identify those who are most in need of capability building (e.g. new agents, agents who have not yet adopted an EPP policy, those with most recent non-compliant audits) and need priority training. </t>
  </si>
  <si>
    <t>Assessment reports</t>
  </si>
  <si>
    <t xml:space="preserve">Create awareness and/or training materials such as short briefings, posters, FAQs, codes of conduct that explain key messages for your staff and your agents (e.g., no-fee policy, clear contract requirements, reporting worker-fee charging). Consider using existing training materials developed by your buyer or any other third-party. </t>
  </si>
  <si>
    <t>Training materials</t>
  </si>
  <si>
    <t xml:space="preserve">Rollout agent training or onboarding, focused on building awareness and understanding of EPP requirements and recruitment-related risks,  local laws on these issues, and customer requirements related to recruitment and hiring. </t>
  </si>
  <si>
    <t>Training attendance records</t>
  </si>
  <si>
    <t>Implement agent onboarding and training as contract requirements</t>
  </si>
  <si>
    <t>Onboarding attendance records</t>
  </si>
  <si>
    <t>Review and approve any job advertisement, including  the job description used by any third parties, to ensure accrate description of role and responsibilities of the position</t>
  </si>
  <si>
    <t>Job ad</t>
  </si>
  <si>
    <t>Ensure alignment between job advertisements, offer letters, and employment contracts</t>
  </si>
  <si>
    <t>Worker contracts</t>
  </si>
  <si>
    <t>Provide pre-departure briefing to workers on employment conditions, rights, no-fee policy, protections vs. fee charging, fee reimbursement and remediation policy prior to departure</t>
  </si>
  <si>
    <t>Woker onboarding attendance records</t>
  </si>
  <si>
    <t xml:space="preserve">Provide contracts in workers’ language in advance. Contract is dated and signed by employer. </t>
  </si>
  <si>
    <t>Deliver an in-depth orientation session to workers upon arrival in a language that they understand.</t>
  </si>
  <si>
    <t>Worker training attendance records</t>
  </si>
  <si>
    <t xml:space="preserve">Conduct periodic assessments of recruitment agents and service providers. 
</t>
  </si>
  <si>
    <t xml:space="preserve">Implement  worker interview processes at arrival and periodically (e.g after 90 days) to verify fee reimbursement and debt. </t>
  </si>
  <si>
    <t>Interview records and report</t>
  </si>
  <si>
    <t>Review audits to identify agents in at-risk sectors or geographies and those with limited capacity to manage risks adequately. </t>
  </si>
  <si>
    <t xml:space="preserve">Risk mapping summary </t>
  </si>
  <si>
    <t xml:space="preserve">Establish a performance improvement plan for non-compliant agents. </t>
  </si>
  <si>
    <t xml:space="preserve">Improvement plan </t>
  </si>
  <si>
    <t>Apply risk-based monitoring, audit high-risk agents, and track system-wide improvements</t>
  </si>
  <si>
    <t>Audit plans and improvement plans</t>
  </si>
  <si>
    <t>Adopt a written procedure for job-seekers or workers to report fee-charging and other recruitment related incidents</t>
  </si>
  <si>
    <t>Policy or SOP document</t>
  </si>
  <si>
    <t>Adopt a clear guidance on investigation procedures for recruitment related incidents including charging of fees</t>
  </si>
  <si>
    <t>Adopt a clear guidance on reimbursement and repayments</t>
  </si>
  <si>
    <t xml:space="preserve">Establish  safe, accessible, and trusted  for workers to submit concerns confidentially, in a language they understand, and without fear of retaliation. </t>
  </si>
  <si>
    <t xml:space="preserve">SOP document </t>
  </si>
  <si>
    <t xml:space="preserve">Gather worker feedback on recruitment remediation processes. </t>
  </si>
  <si>
    <t>Worker feedback reports</t>
  </si>
  <si>
    <t>Next Action</t>
  </si>
  <si>
    <t xml:space="preserve">Supplier Sourcing &amp; Research: Procurement teams evaluate and identify reliable vendors. </t>
  </si>
  <si>
    <t>Request for Quotation (RFQ) &amp; Bidding: Detailed RFQs are sent to suppliers to gather pricing, MOQs (Minimum Order Quantities), and lead times.</t>
  </si>
  <si>
    <t xml:space="preserve">Supplier Evaluation &amp; Negotiation: Vendors are vetted. Contracts are negotiated for cost efficiency and favorable payment terms using data from platforms like Spendflo Manufacturing Procurement. </t>
  </si>
  <si>
    <t xml:space="preserve">Purchase Order (PO) Issuance: A legally binding PO is transmitted to the chosen vendor. Enterprise tools like SAP Procurement or Coupa are typically used to automate this step and prevent miscommunication. </t>
  </si>
  <si>
    <t>Delivery &amp; Quality Inspection: Materials arrive at the factory warehouse and undergo rigorous quality assurance to ensure they meet manufacturing standards.</t>
  </si>
  <si>
    <t>Three-Way Matching &amp; Invoice Approval: Finance reconciles the PO, the Receiving Document, and the Supplier Invoice before releasing payment, followed by long-term Supplier Performance Analysis</t>
  </si>
  <si>
    <t>EPP  —  Progress Dashboard</t>
  </si>
  <si>
    <t>EPP Implementation Score</t>
  </si>
  <si>
    <t>Action Implementation Rate</t>
  </si>
  <si>
    <t>Critical actions outstanding</t>
  </si>
  <si>
    <t>Maturity Level</t>
  </si>
  <si>
    <t>Weighed Completion per Areas (%)</t>
  </si>
  <si>
    <t>Section</t>
  </si>
  <si>
    <t>Action Area</t>
  </si>
  <si>
    <t>Area Progress</t>
  </si>
  <si>
    <t>Meets Requirements</t>
  </si>
  <si>
    <t>Policy Adoption</t>
  </si>
  <si>
    <t>Screening &amp; Due Diligence of Recruitment Agents</t>
  </si>
  <si>
    <t>Recruitment Fees and Related Cost Budgeting</t>
  </si>
  <si>
    <t>Agent Contracts</t>
  </si>
  <si>
    <t>Recruitment Process</t>
  </si>
  <si>
    <t>Worker Contracts</t>
  </si>
  <si>
    <t>Worker Awareness &amp; Pre-Departure Training</t>
  </si>
  <si>
    <t>Supplier &amp; Internal Capacity Building</t>
  </si>
  <si>
    <t>Agent Monitoring</t>
  </si>
  <si>
    <t>Remediation</t>
  </si>
  <si>
    <t>Grievance Mechanisms</t>
  </si>
  <si>
    <t>EPP Action Areas Interactive Checklist</t>
  </si>
  <si>
    <t>1.- POLICY ADOPTION REQUIREMENTS</t>
  </si>
  <si>
    <t>Item</t>
  </si>
  <si>
    <t xml:space="preserve">Action Description  </t>
  </si>
  <si>
    <t>Points</t>
  </si>
  <si>
    <t>Required</t>
  </si>
  <si>
    <t>Complete</t>
  </si>
  <si>
    <t xml:space="preserve">Score </t>
  </si>
  <si>
    <t>Pending Actions</t>
  </si>
  <si>
    <t>Update company Code of Conduct to incorporate all ethical recruitment standards as follows: 
-  Workers enter recruitment and employment voluntarily, without deception, coercion, or undue pressure.
-  We prohibit the charging of recruitment fees or related costs to workers. Where any such costs have been incurred, we ensure full and prompt reimbursement.
-  Workers receive free, complete, and accurate information on their rights, job conditions, and terms of employment, in a language they understand, prior to engagement. 
-  We conduct and require all recruitment partners to conduct hiring processes ethically, legally, transparently, and without discrimination, ensuring accuracy at every stage.
-  We engage only compliant labor recruiters and require, through contracts and oversight, that all recruitment agents and their partners adhere to applicable laws and these principles.
-  We implement monitoring and evaluation procedures for recruitment practices and for all parties involved, and we take action to address any identified human rights risks or violations.
-  We prohibit retaliation, intimidation, or blacklisting of workers, including those who report recruitment abuses, and we provide appropriate protection for whistleblowers.
-  We do not, under any circumstances, retain or restrict access to workers’ passports, identity documents, or employment contracts.
-  We provide workers with access to effective grievance mechanisms and ensure timely, fair, and appropriate remedies for any recruitment-related concerns or violations.</t>
  </si>
  <si>
    <t>yes</t>
  </si>
  <si>
    <t>No started</t>
  </si>
  <si>
    <t xml:space="preserve">Establish a detailed reimbursement policy including eligibility, covered costs, documentation, and timelines. </t>
  </si>
  <si>
    <t xml:space="preserve">Ensure the policy is formally endorsed by senior management. </t>
  </si>
  <si>
    <t>Communicate contractual provisions that require compliance with your company's ethical recruitment policy among recruitment agents and other relevant recruitment business partners.</t>
  </si>
  <si>
    <t>2.- SCREENING &amp; DUE DILIGENCE OF RECRUITMENT AGENTS</t>
  </si>
  <si>
    <t>Validation Flag</t>
  </si>
  <si>
    <t>Pending Action</t>
  </si>
  <si>
    <t>Create a standardized screening checklist for recruitment agents  (or identify an assessment tool if available to you). Include the following criteria or make sure the screening covers the following:     
-  Agent holds a valid recruitment license from government with no history of suspension or revocation. 
-  Agent demonstrates transparent wage deduction practices (e.g. meals, housing, loans) with proper documentation. 
-  Agent discloses sourcing practices, including how applicants are found and any use of external brokers or agents. 
-  Agent discloses use of sub-agents and means to ensure all are authorized and legally compliant. 
-  Agent has effective controls to prevent worker-paid recruitment fees, including oversight of sub-agents. 
-  Agent commits to a no-fee policy for jobseekers across all operations and intermediaries. 
-  Agent identifies all third parties involved (e.g. agents, brokers, medical clinics, travel agencies, housing providers) and who pays them and when. 
-  Agent ensures fair and transparent housing arrangements (if applicable), with verifiable records of occupancy, rent, and fees.   - Is able to provide complete and reliable records for all recruitment-related payments.</t>
  </si>
  <si>
    <t>Screen agents before contracting using checklist and collect required documents to verify validity of claims (e.g., licenses, fee policies, sub-agent lists). Eliminate non-compliant recruiters.</t>
  </si>
  <si>
    <t>Yes</t>
  </si>
  <si>
    <t>Evaluate and score compliant recruiters:                                                                                                                                                                                                                                                                                                                                                                                                                                                                                                                               - Score each candidate for performance on each criteria
- Use score of all candidates to cross- analyze and rank suppliers</t>
  </si>
  <si>
    <t>3.- RECRUITMENT FEES AND RELATED COST BUDGETING</t>
  </si>
  <si>
    <t xml:space="preserve">Map each corridor from which your company recruits from for all recruitment-related fees and costs in sending country:  Ensure the following costs and fees are covered:                                                                                                                                                                                                                                                                                                                                                                                                                                                                                                                              -  All legally required documents, skills trainings, certifications, medical exams and broker fees in the country of origin.                                                                                                                                                                                                                                                                                                                                                                                                                                                                                                                                   -  All costs associated with obtaining documents and/or trainings, such as lodging fees, transportation and meals. 
 -  All repatriation costs. 
-  Agency brokerage fee.                                                                                                                                                                                                                                                                                                                                                                                                                                                                                              (See Verite's Recruitment Cost Calculator for existing cost mapping) </t>
  </si>
  <si>
    <t xml:space="preserve">Map each corridor from which your company recruits from for recruitment-related fees and costs in recieving country.  Ensure the following costs and fees are covered:                                                                                                                                                                                                                                                                                                                                                                                                                                                                                                                            -  All legally required documents, skills trainings, certifications, medical exams in the receiving country. 
-  All transport costs for deployment and repatriation.                                                                                                                                                                                                                                                                                                                                                                                                                                                                                                                      -  Agency brokerage fee.                                                                                                                                                                                                                                                                                                                                                                                                                                                                                        (See Verite's Recruitment Cost Calculator for existing cost mapping) 
</t>
  </si>
  <si>
    <t>Use market benchmarks and cost mapping data to establish acceptable cost ranges and pricing thresholds, defining minimum and maximum cost ranges for each cost item. (See Verite's Recruitment Cost Calculator for market benchmarks)</t>
  </si>
  <si>
    <t>4.- AGENT CONTRACTS</t>
  </si>
  <si>
    <t>Update recruitment agency service agreements to incorporate ethical recruitment requirements and transfer responsibility for recruitment fees and costs from workers to the employer. Ensure agreements include:
- A detailed table of all recruitment fees and related costs (RFRC) payable by the employer.
- A breakdown of costs paid directly by the employer and costs paid by the agency on behalf of the employer.
- The total cost per worker for services provided by the agency.
- Services provided by subcontracted recruitment business partners (e.g., sending-country agents, lodging providers, transportation providers).
- Remedies, including repayment obligations when workers have paid fees or costs.
- Exceptions where workers are legally required to pay a fee directly and the employer's commitment to reimburse workers within thirty (30) days of arrival.</t>
  </si>
  <si>
    <t>Include a clear provision stating the employer does not offer workers or jobseekers loans or advances in which total debt exceeds 50 percent of the worker’s monthly wage, monthly repayment exceeds 10 percent of the worker’s monthly wage, or interest rates exceed set limits on rates for personal loans. The terms of personal loans and salary advances are clearly explained to workers, mutually agreed, and do not require workers to remain with the employer until repayment is completed.</t>
  </si>
  <si>
    <t xml:space="preserve">Include a clear provision stating the recruitment agency must ask for approval before subcontracting with agents. </t>
  </si>
  <si>
    <t xml:space="preserve">Include a clear provision stating the recruitment agency commits to allowing audit access when requested by supplier. </t>
  </si>
  <si>
    <t xml:space="preserve">Include a clear provision stating the recruitment agency keeps records of payments made to service providers. </t>
  </si>
  <si>
    <t>Define method, frequency, and process by which fees and costs are paid by the employer and/or by the agency on behalf of the employer. For example, partial or full payment up front, payment upon worker deployment, etc.</t>
  </si>
  <si>
    <t>5.- RECRUITMENT PROCESS</t>
  </si>
  <si>
    <t xml:space="preserve">Launch competitive bidding processes through a Requests for Quotations (RFQ) that details ethical recruitment requirements as outlined in own CoC, client CoC, legal requirements and aligned with screening criteria. </t>
  </si>
  <si>
    <t>Compare supplier quotations, contracts, and recruitment offers against established cost benchmarks and flag out of range pricing , marking those below or above benchmark tresholds. (Use Verite's Recruitment Cost Calculator for quotation benchmarking)</t>
  </si>
  <si>
    <t xml:space="preserve"> Issue a legally binding Purchase or Service Order to chosen vendor to initiate the recruitment process/hiring of a new cohort. </t>
  </si>
  <si>
    <t>For invoice reconciliation and approval, verify recruitment agent invoice against your recruitment fees and costs benchmarks to flag potential abnormal pricing and inconsistencies. (Use Verite's Recruitment Cost Calculator for invoice reconcilitation)</t>
  </si>
  <si>
    <t>Maintain records of payments to agents and recruitment-related costs. Ensure documentation verifies employer-paid fees and reimbursed worker expenses. Proactively communicate evidence and documentation to your client.</t>
  </si>
  <si>
    <t>6.- WORKER CONTRACTS</t>
  </si>
  <si>
    <t xml:space="preserve">Update written worker contracts/offer letters to include terms and conditions regarding employer obligation to pay costs and fees, no fees to workers policy, resources available if they face fee charging during recruitment and reimbursement and repayment policy. </t>
  </si>
  <si>
    <t xml:space="preserve">Before a new recruitment process begins, review and approve any job advertisement, including  the job description used by any third parties, to ensure accurate description of role and responsibilities of the position and clear communication of employer obligation to pay costs and fees, no fees to workers policy, resources available if they face fee charging during recruitment and reimbursement and repayment policy. </t>
  </si>
  <si>
    <t xml:space="preserve">Include a clause in all worker contracts stating that any revisions to the employment contract after the worker's departure from the sending country or upon arrival in the receiving country must be equally or more favorable to the migrant worker than the original contract. </t>
  </si>
  <si>
    <t>Ensure alignment between job advertisements, offer letters and/or employment contracts on the employer pays and zero fees to workers policy.</t>
  </si>
  <si>
    <t>For all workers, the contract terms and conditions are verbally explained in a language that they understand, prior to signing the contract, and workers’ understanding of the contract terms is confirmed.</t>
  </si>
  <si>
    <t>Provide each migrant worker with a signed copy of their employment contract, in a language they understand, and ensure that they retain possession of their own copy throughout the employment relationship.</t>
  </si>
  <si>
    <t>7.- WORKER AWARENESS &amp; PRE-DEPARTURE TRAININGWORKER AWARENESS &amp; PRE-DEPARTURE TRAINING</t>
  </si>
  <si>
    <t>Provide foreign migrant workers with employment contracts for review sufficiently in advance of departure from their country of origin. Ensure contracts are signed directly by the employer.</t>
  </si>
  <si>
    <t xml:space="preserve">Provide pre-departure briefing to workers on employment conditions, rights, no-fee policy, protections vs. fee charging, fee reimbursement and remediation policy prior to departure. </t>
  </si>
  <si>
    <t xml:space="preserve">Deliver an in-depth orientation session to workers upon arrival  in a language that they understand. Ensure orientation covers zero fees to workers policies and rules and resources available if they face fee charging during recruitment or employment cycle.                                                                                                                  </t>
  </si>
  <si>
    <t>8.- SUPPLIER &amp; INTERNAL CAPACITY BUILDING</t>
  </si>
  <si>
    <t>Completion (%)</t>
  </si>
  <si>
    <t xml:space="preserve">Assess your internal teams and suppliers to identify those who are most in need of capability building around EPP (e.g. new agents, agents who have not yet adopted an EPP policy, those with most recent non-compliant audits) and need priority training. </t>
  </si>
  <si>
    <t xml:space="preserve">Create awareness and/or training materials on EPP policies such as short briefings, posters, FAQs, codes of conduct that explain key messages for your staff and your agents (e.g., no-fee policy, clear contract requirements, reporting worker-fee charging). Consider using existing training materials developed by your buyer or any other third-party. </t>
  </si>
  <si>
    <t>Implement agent onboarding and training as contract requirements.</t>
  </si>
  <si>
    <t>9.- AGENT MONITORING</t>
  </si>
  <si>
    <t>Assess recruitment agents anually against established screening criteria to verify ongoing compliance and maintain supporting evidence. Identify and document non-conformances.</t>
  </si>
  <si>
    <t>Require recruitment agents with identified non-conformances to implement a corrective action plan that addresses policy, contractual, or legal non-conformances.</t>
  </si>
  <si>
    <t>Implement worker interview processes upon arrival and periodically thereafter (90 days after arrival) to identify any recruitment-related expenses incurred after arrival at the workplace and any outstanding recruitment-related debt. Ensure interviews are conducted confidentially, in a private location, and by personnel independent of the recruitment and hiring process.</t>
  </si>
  <si>
    <t xml:space="preserve">Conduct a recritment agency assessment and fees investigation if worker-paid fees are identified during worker interviews, to identify root causes and determine appropriate corrective actions. Ensure assessment/investigation identifies:                                                                                                                                                                                                                                                                                                                                                                                                                                                               	When in the recruitment process fee charging occurred
	Who charged the fee
	If fee charging is related to illegitimate fees or kickbacks
	If fee charging is related to insufficient payment of total fees and costs by employer
	If fee charging occurred due to inability of agent to finance all costs and expenses prior to client payment release  </t>
  </si>
  <si>
    <t>10.- REMEDIATION</t>
  </si>
  <si>
    <t>Adopt a procedure for job seekers and workers to report fee-charging and other recruitment-related incidents.</t>
  </si>
  <si>
    <t>Adopt investigation procedures for recruitment-related incidents, including worker-paid fees.</t>
  </si>
  <si>
    <t>Investigate reported recruitment-related incidents and maintain documented records of findings and corrective actions.</t>
  </si>
  <si>
    <t>Reimburse workers for identified worker-paid fees within 90 days, following the approved reimbursement methodology and maintaining supporting documentation.</t>
  </si>
  <si>
    <t>11.- GRIEVANCE MECHANISMS</t>
  </si>
  <si>
    <t xml:space="preserve">Pending Actions </t>
  </si>
  <si>
    <t>Establish a grievance mechanism procedure that ensures confidentiality, accessibility, non-retaliation, and communication in languages understood by workers.</t>
  </si>
  <si>
    <t>Communicate grievance reporting procedures and non-retaliation protections to workers in languages they understand.</t>
  </si>
  <si>
    <t>Investigate and resolve recruitment-related grievances in accordance with established procedures.</t>
  </si>
  <si>
    <t>Gather worker feedback on recruitment remediation processes including adequacy of reimbursement process and amounts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</si>
</sst>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30">
    <font>
      <sz val="11"/>
      <color theme="1"/>
      <name val="Calibri"/>
      <family val="2"/>
      <charset val="1"/>
    </font>
    <font>
      <b/>
      <sz val="11"/>
      <color theme="1"/>
      <name val="Calibri"/>
      <family val="2"/>
      <charset val="1"/>
    </font>
    <font>
      <b/>
      <sz val="11"/>
      <color rgb="FFFF0000"/>
      <name val="Calibri"/>
      <family val="2"/>
      <charset val="1"/>
    </font>
    <font>
      <sz val="10"/>
      <color theme="1"/>
      <name val="Arial"/>
      <family val="2"/>
      <charset val="1"/>
    </font>
    <font>
      <sz val="14"/>
      <color theme="1"/>
      <name val="Calibri"/>
      <family val="2"/>
      <charset val="1"/>
    </font>
    <font>
      <sz val="12"/>
      <color theme="1"/>
      <name val="Calibri"/>
      <family val="2"/>
      <charset val="1"/>
    </font>
    <font>
      <b/>
      <sz val="26"/>
      <color rgb="FFFFFFFF"/>
      <name val="Segoe UI"/>
      <family val="2"/>
    </font>
    <font>
      <b/>
      <sz val="12"/>
      <color rgb="FFFFFFFF"/>
      <name val="Segoe UI"/>
      <family val="2"/>
    </font>
    <font>
      <sz val="14"/>
      <color theme="1"/>
      <name val="Segoe UI"/>
      <family val="2"/>
      <scheme val="minor"/>
    </font>
    <font>
      <b/>
      <sz val="12"/>
      <color theme="1"/>
      <name val="Segoe UI"/>
      <family val="2"/>
    </font>
    <font>
      <sz val="11"/>
      <color theme="1"/>
      <name val="Calibri"/>
      <family val="2"/>
      <charset val="1"/>
    </font>
    <font>
      <sz val="20"/>
      <color theme="5"/>
      <name val="Calibri"/>
      <family val="2"/>
      <charset val="1"/>
    </font>
    <font>
      <b/>
      <i/>
      <sz val="11"/>
      <color rgb="FFC00000"/>
      <name val="Calibri"/>
      <family val="2"/>
    </font>
    <font>
      <b/>
      <sz val="18"/>
      <color rgb="FFFFFFFF"/>
      <name val="Segoe UI"/>
      <family val="2"/>
    </font>
    <font>
      <sz val="18"/>
      <color theme="5"/>
      <name val="Calibri"/>
      <family val="2"/>
      <charset val="1"/>
    </font>
    <font>
      <sz val="10"/>
      <color rgb="FF28323A"/>
      <name val="Segoe UI"/>
      <family val="2"/>
    </font>
    <font>
      <b/>
      <sz val="10"/>
      <color rgb="FF1F3B4D"/>
      <name val="Segoe UI"/>
      <family val="2"/>
    </font>
    <font>
      <b/>
      <sz val="10"/>
      <color rgb="FF245A68"/>
      <name val="Segoe UI"/>
      <family val="2"/>
    </font>
    <font>
      <b/>
      <sz val="12"/>
      <color theme="1"/>
      <name val="Calibri"/>
      <family val="2"/>
      <charset val="1"/>
    </font>
    <font>
      <b/>
      <i/>
      <sz val="10"/>
      <color rgb="FFC00000"/>
      <name val="Calibri"/>
      <family val="2"/>
    </font>
    <font>
      <b/>
      <sz val="14"/>
      <color theme="4"/>
      <name val="Segoe UI"/>
      <family val="2"/>
    </font>
    <font>
      <b/>
      <sz val="14"/>
      <color theme="5"/>
      <name val="Segoe UI"/>
      <family val="2"/>
    </font>
    <font>
      <b/>
      <sz val="14"/>
      <color rgb="FFFFFFFF"/>
      <name val="Segoe UI"/>
      <family val="2"/>
      <scheme val="minor"/>
    </font>
    <font>
      <b/>
      <sz val="14"/>
      <color rgb="FF1F3B4D"/>
      <name val="Segoe UI"/>
      <family val="2"/>
      <scheme val="minor"/>
    </font>
    <font>
      <sz val="14"/>
      <color rgb="FF28323A"/>
      <name val="Segoe UI"/>
      <family val="2"/>
      <scheme val="minor"/>
    </font>
    <font>
      <b/>
      <sz val="14"/>
      <color theme="1"/>
      <name val="Segoe UI"/>
      <family val="2"/>
      <scheme val="minor"/>
    </font>
    <font>
      <sz val="14"/>
      <color rgb="FFFF0000"/>
      <name val="Segoe UI"/>
      <family val="2"/>
      <scheme val="minor"/>
    </font>
    <font>
      <sz val="14"/>
      <color rgb="FFFF0000"/>
      <name val="Calibri"/>
      <family val="2"/>
      <charset val="1"/>
    </font>
    <font>
      <sz val="14"/>
      <name val="Cambria"/>
      <family val="1"/>
    </font>
    <font>
      <sz val="14"/>
      <name val="Segoe UI"/>
      <family val="2"/>
      <scheme val="minor"/>
    </font>
  </fonts>
  <fills count="32">
    <fill>
      <patternFill patternType="none"/>
    </fill>
    <fill>
      <patternFill patternType="gray125"/>
    </fill>
    <fill>
      <patternFill patternType="solid">
        <fgColor rgb="FF92D050"/>
        <bgColor rgb="FF9BBB59"/>
      </patternFill>
    </fill>
    <fill>
      <patternFill patternType="solid">
        <fgColor theme="9" tint="0.79989013336588644"/>
        <bgColor rgb="FFEEECE1"/>
      </patternFill>
    </fill>
    <fill>
      <patternFill patternType="solid">
        <fgColor theme="8" tint="0.79989013336588644"/>
        <bgColor rgb="FFDEEEEC"/>
      </patternFill>
    </fill>
    <fill>
      <patternFill patternType="solid">
        <fgColor theme="6" tint="0.79989013336588644"/>
        <bgColor rgb="FFEEECE1"/>
      </patternFill>
    </fill>
    <fill>
      <patternFill patternType="solid">
        <fgColor theme="6"/>
        <bgColor rgb="FF92D050"/>
      </patternFill>
    </fill>
    <fill>
      <patternFill patternType="solid">
        <fgColor theme="4" tint="0.79989013336588644"/>
        <bgColor rgb="FFDBEEF4"/>
      </patternFill>
    </fill>
    <fill>
      <patternFill patternType="solid">
        <fgColor theme="6" tint="0.39988402966399123"/>
        <bgColor rgb="FFD7E4BD"/>
      </patternFill>
    </fill>
    <fill>
      <patternFill patternType="solid">
        <fgColor rgb="FFFFFF99"/>
        <bgColor rgb="FFF4FAA0"/>
      </patternFill>
    </fill>
    <fill>
      <patternFill patternType="solid">
        <fgColor theme="7" tint="0.59987182226020086"/>
        <bgColor rgb="FFCBD8DC"/>
      </patternFill>
    </fill>
    <fill>
      <patternFill patternType="solid">
        <fgColor theme="0" tint="-0.14999847407452621"/>
        <bgColor rgb="FFDDD9C3"/>
      </patternFill>
    </fill>
    <fill>
      <patternFill patternType="solid">
        <fgColor theme="8" tint="0.39988402966399123"/>
        <bgColor rgb="FF8EB4E3"/>
      </patternFill>
    </fill>
    <fill>
      <patternFill patternType="solid">
        <fgColor theme="5" tint="0.59987182226020086"/>
        <bgColor rgb="FFFAC090"/>
      </patternFill>
    </fill>
    <fill>
      <patternFill patternType="solid">
        <fgColor theme="6" tint="0.59987182226020086"/>
        <bgColor rgb="FFDDD9C3"/>
      </patternFill>
    </fill>
    <fill>
      <patternFill patternType="solid">
        <fgColor theme="8" tint="0.59987182226020086"/>
        <bgColor rgb="FFCBD8DC"/>
      </patternFill>
    </fill>
    <fill>
      <patternFill patternType="solid">
        <fgColor theme="0" tint="-4.9989318521683403E-2"/>
        <bgColor rgb="FFEEF3F5"/>
      </patternFill>
    </fill>
    <fill>
      <patternFill patternType="solid">
        <fgColor theme="0"/>
        <bgColor rgb="FFF4F8F9"/>
      </patternFill>
    </fill>
    <fill>
      <patternFill patternType="solid">
        <fgColor rgb="FFEEF3F5"/>
        <bgColor rgb="FFF2F2F2"/>
      </patternFill>
    </fill>
    <fill>
      <patternFill patternType="solid">
        <fgColor rgb="FFF4F8F9"/>
        <bgColor rgb="FFEEF3F5"/>
      </patternFill>
    </fill>
    <fill>
      <patternFill patternType="solid">
        <fgColor theme="0" tint="-4.9989318521683403E-2"/>
        <bgColor indexed="64"/>
      </patternFill>
    </fill>
    <fill>
      <patternFill patternType="solid">
        <fgColor theme="0" tint="-4.9989318521683403E-2"/>
        <bgColor rgb="FFF4F8F9"/>
      </patternFill>
    </fill>
    <fill>
      <patternFill patternType="solid">
        <fgColor theme="5"/>
        <bgColor rgb="FF245A68"/>
      </patternFill>
    </fill>
    <fill>
      <patternFill patternType="solid">
        <fgColor theme="5"/>
        <bgColor rgb="FF28323A"/>
      </patternFill>
    </fill>
    <fill>
      <patternFill patternType="solid">
        <fgColor theme="5" tint="9.9978637043366805E-2"/>
        <bgColor rgb="FF28323A"/>
      </patternFill>
    </fill>
    <fill>
      <patternFill patternType="solid">
        <fgColor theme="8"/>
        <bgColor rgb="FFEEF3F5"/>
      </patternFill>
    </fill>
    <fill>
      <patternFill patternType="solid">
        <fgColor rgb="FFEAF2F2"/>
        <bgColor rgb="FFF2F2F2"/>
      </patternFill>
    </fill>
    <fill>
      <patternFill patternType="solid">
        <fgColor theme="5" tint="9.9978637043366805E-2"/>
        <bgColor rgb="FF245A68"/>
      </patternFill>
    </fill>
    <fill>
      <patternFill patternType="solid">
        <fgColor theme="0" tint="-4.9989318521683403E-2"/>
        <bgColor rgb="FFEBF1DE"/>
      </patternFill>
    </fill>
    <fill>
      <patternFill patternType="solid">
        <fgColor theme="0"/>
        <bgColor rgb="FFEEF3F5"/>
      </patternFill>
    </fill>
    <fill>
      <patternFill patternType="solid">
        <fgColor theme="0"/>
        <bgColor rgb="FFDDD9C3"/>
      </patternFill>
    </fill>
    <fill>
      <patternFill patternType="solid">
        <fgColor theme="0"/>
        <bgColor rgb="FF28323A"/>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5"/>
      </left>
      <right style="thin">
        <color theme="5"/>
      </right>
      <top style="thin">
        <color theme="5"/>
      </top>
      <bottom style="thin">
        <color theme="5"/>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top style="thin">
        <color theme="3"/>
      </top>
      <bottom style="thin">
        <color theme="3"/>
      </bottom>
      <diagonal/>
    </border>
    <border>
      <left style="thin">
        <color theme="5"/>
      </left>
      <right/>
      <top style="thin">
        <color theme="5"/>
      </top>
      <bottom style="thin">
        <color theme="5"/>
      </bottom>
      <diagonal/>
    </border>
    <border>
      <left/>
      <right style="thin">
        <color theme="3"/>
      </right>
      <top style="thin">
        <color theme="3"/>
      </top>
      <bottom style="thin">
        <color theme="3"/>
      </bottom>
      <diagonal/>
    </border>
    <border>
      <left style="thin">
        <color theme="3"/>
      </left>
      <right style="thin">
        <color theme="3"/>
      </right>
      <top/>
      <bottom style="thin">
        <color theme="3"/>
      </bottom>
      <diagonal/>
    </border>
    <border>
      <left style="thin">
        <color theme="3"/>
      </left>
      <right/>
      <top/>
      <bottom style="thin">
        <color theme="3"/>
      </bottom>
      <diagonal/>
    </border>
    <border>
      <left style="thin">
        <color rgb="FF046D73"/>
      </left>
      <right style="thin">
        <color rgb="FF046D73"/>
      </right>
      <top style="thin">
        <color rgb="FF046D73"/>
      </top>
      <bottom style="thin">
        <color rgb="FF046D73"/>
      </bottom>
      <diagonal/>
    </border>
    <border>
      <left style="thin">
        <color rgb="FF046D73"/>
      </left>
      <right/>
      <top style="thin">
        <color rgb="FF046D73"/>
      </top>
      <bottom style="thin">
        <color rgb="FF046D73"/>
      </bottom>
      <diagonal/>
    </border>
    <border>
      <left/>
      <right/>
      <top/>
      <bottom style="thin">
        <color rgb="FF046D73"/>
      </bottom>
      <diagonal/>
    </border>
  </borders>
  <cellStyleXfs count="3">
    <xf numFmtId="0" fontId="0" fillId="0" borderId="0"/>
    <xf numFmtId="43" fontId="10" fillId="0" borderId="0" applyFont="0" applyFill="0" applyBorder="0" applyAlignment="0" applyProtection="0"/>
    <xf numFmtId="9" fontId="10" fillId="0" borderId="0" applyFont="0" applyFill="0" applyBorder="0" applyAlignment="0" applyProtection="0"/>
  </cellStyleXfs>
  <cellXfs count="181">
    <xf numFmtId="0" fontId="0" fillId="0" borderId="0" xfId="0"/>
    <xf numFmtId="0" fontId="0" fillId="0" borderId="0" xfId="0" applyAlignment="1">
      <alignment horizontal="center"/>
    </xf>
    <xf numFmtId="0" fontId="1" fillId="2" borderId="1" xfId="0" applyFont="1" applyFill="1" applyBorder="1" applyAlignment="1">
      <alignment horizontal="center" vertical="center"/>
    </xf>
    <xf numFmtId="0" fontId="0" fillId="3" borderId="1" xfId="0" applyFill="1" applyBorder="1" applyAlignment="1">
      <alignment horizontal="left" vertical="center" indent="1"/>
    </xf>
    <xf numFmtId="0" fontId="0" fillId="3" borderId="1" xfId="0" applyFill="1" applyBorder="1" applyAlignment="1">
      <alignment horizontal="center" vertical="center"/>
    </xf>
    <xf numFmtId="0" fontId="0" fillId="4" borderId="1" xfId="0" applyFill="1" applyBorder="1" applyAlignment="1">
      <alignment horizontal="left" vertical="center" indent="1"/>
    </xf>
    <xf numFmtId="0" fontId="0" fillId="4" borderId="1" xfId="0" applyFill="1" applyBorder="1" applyAlignment="1">
      <alignment horizontal="center" vertical="center"/>
    </xf>
    <xf numFmtId="0" fontId="0" fillId="5" borderId="1" xfId="0" applyFill="1" applyBorder="1" applyAlignment="1">
      <alignment horizontal="left" vertical="center" indent="1"/>
    </xf>
    <xf numFmtId="0" fontId="0" fillId="5" borderId="1" xfId="0" applyFill="1" applyBorder="1" applyAlignment="1">
      <alignment horizontal="center" vertical="center"/>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0" borderId="0" xfId="0" applyAlignment="1">
      <alignment horizontal="left" indent="1"/>
    </xf>
    <xf numFmtId="0" fontId="1" fillId="6" borderId="0" xfId="0" applyFont="1" applyFill="1" applyAlignment="1">
      <alignment horizontal="center" vertical="center" wrapText="1"/>
    </xf>
    <xf numFmtId="0" fontId="1" fillId="2" borderId="1" xfId="0" applyFont="1" applyFill="1" applyBorder="1" applyAlignment="1">
      <alignment horizontal="center" vertical="center" indent="1"/>
    </xf>
    <xf numFmtId="0" fontId="1" fillId="2" borderId="1" xfId="0" applyFont="1" applyFill="1" applyBorder="1" applyAlignment="1">
      <alignment horizontal="center" vertical="center" wrapText="1"/>
    </xf>
    <xf numFmtId="0" fontId="0" fillId="0" borderId="0" xfId="0" applyAlignment="1">
      <alignment vertical="center"/>
    </xf>
    <xf numFmtId="0" fontId="0" fillId="7" borderId="1" xfId="0" applyFill="1" applyBorder="1" applyAlignment="1">
      <alignment horizontal="left" vertical="center" indent="1"/>
    </xf>
    <xf numFmtId="0" fontId="0" fillId="7" borderId="1" xfId="0" applyFill="1" applyBorder="1" applyAlignment="1">
      <alignment horizontal="center" vertical="center"/>
    </xf>
    <xf numFmtId="0" fontId="1" fillId="2" borderId="0" xfId="0" applyFont="1" applyFill="1" applyAlignment="1">
      <alignment horizontal="center" vertical="center" indent="1"/>
    </xf>
    <xf numFmtId="0" fontId="0" fillId="3" borderId="1" xfId="0" applyFill="1" applyBorder="1" applyAlignment="1">
      <alignment horizontal="left" vertical="center"/>
    </xf>
    <xf numFmtId="0" fontId="0" fillId="3" borderId="1" xfId="0" applyFill="1" applyBorder="1"/>
    <xf numFmtId="0" fontId="0" fillId="3" borderId="1" xfId="0" applyFill="1" applyBorder="1" applyAlignment="1">
      <alignment wrapText="1"/>
    </xf>
    <xf numFmtId="0" fontId="0" fillId="3" borderId="0" xfId="0" applyFill="1"/>
    <xf numFmtId="0" fontId="0" fillId="8" borderId="1" xfId="0" applyFill="1" applyBorder="1" applyAlignment="1">
      <alignment wrapText="1"/>
    </xf>
    <xf numFmtId="0" fontId="0" fillId="8" borderId="1" xfId="0" applyFill="1" applyBorder="1"/>
    <xf numFmtId="0" fontId="0" fillId="9" borderId="1" xfId="0" applyFill="1" applyBorder="1"/>
    <xf numFmtId="0" fontId="0" fillId="9" borderId="1" xfId="0" applyFill="1" applyBorder="1" applyAlignment="1">
      <alignment wrapText="1"/>
    </xf>
    <xf numFmtId="0" fontId="0" fillId="10" borderId="3" xfId="0" applyFill="1" applyBorder="1"/>
    <xf numFmtId="0" fontId="0" fillId="0" borderId="1" xfId="0" applyBorder="1"/>
    <xf numFmtId="0" fontId="0" fillId="12" borderId="1" xfId="0" applyFill="1" applyBorder="1"/>
    <xf numFmtId="0" fontId="0" fillId="13" borderId="1" xfId="0" applyFill="1" applyBorder="1"/>
    <xf numFmtId="0" fontId="0" fillId="14" borderId="1" xfId="0" applyFill="1" applyBorder="1"/>
    <xf numFmtId="0" fontId="1" fillId="2" borderId="2" xfId="0" applyFont="1" applyFill="1" applyBorder="1" applyAlignment="1">
      <alignment horizontal="center" vertical="center" indent="1"/>
    </xf>
    <xf numFmtId="0" fontId="0" fillId="3" borderId="4" xfId="0" applyFill="1" applyBorder="1"/>
    <xf numFmtId="9" fontId="0" fillId="0" borderId="1" xfId="0" applyNumberFormat="1" applyBorder="1"/>
    <xf numFmtId="0" fontId="0" fillId="15" borderId="1" xfId="0" applyFill="1" applyBorder="1"/>
    <xf numFmtId="0" fontId="0" fillId="15" borderId="4" xfId="0" applyFill="1" applyBorder="1"/>
    <xf numFmtId="0" fontId="0" fillId="15" borderId="1" xfId="0" applyFill="1" applyBorder="1" applyAlignment="1">
      <alignment wrapText="1"/>
    </xf>
    <xf numFmtId="0" fontId="0" fillId="8" borderId="4" xfId="0" applyFill="1" applyBorder="1"/>
    <xf numFmtId="0" fontId="0" fillId="8" borderId="1" xfId="0" applyFill="1" applyBorder="1" applyAlignment="1">
      <alignment horizontal="left" vertical="center" wrapText="1" indent="1"/>
    </xf>
    <xf numFmtId="0" fontId="0" fillId="9" borderId="2" xfId="0" applyFill="1" applyBorder="1"/>
    <xf numFmtId="0" fontId="0" fillId="10" borderId="2" xfId="0" applyFill="1" applyBorder="1"/>
    <xf numFmtId="0" fontId="0" fillId="10" borderId="1" xfId="0" applyFill="1" applyBorder="1"/>
    <xf numFmtId="0" fontId="0" fillId="12" borderId="2" xfId="0" applyFill="1" applyBorder="1"/>
    <xf numFmtId="0" fontId="0" fillId="12" borderId="4" xfId="0" applyFill="1" applyBorder="1"/>
    <xf numFmtId="0" fontId="0" fillId="13" borderId="4" xfId="0" applyFill="1" applyBorder="1" applyAlignment="1">
      <alignment wrapText="1"/>
    </xf>
    <xf numFmtId="0" fontId="0" fillId="13" borderId="6" xfId="0" applyFill="1" applyBorder="1"/>
    <xf numFmtId="0" fontId="0" fillId="13" borderId="5" xfId="0" applyFill="1" applyBorder="1"/>
    <xf numFmtId="0" fontId="0" fillId="13" borderId="7" xfId="0" applyFill="1" applyBorder="1"/>
    <xf numFmtId="0" fontId="0" fillId="14" borderId="7" xfId="0" applyFill="1" applyBorder="1"/>
    <xf numFmtId="0" fontId="2" fillId="0" borderId="0" xfId="0" applyFont="1"/>
    <xf numFmtId="0" fontId="3" fillId="0" borderId="0" xfId="0" applyFont="1" applyAlignment="1">
      <alignment vertical="center"/>
    </xf>
    <xf numFmtId="0" fontId="0" fillId="17" borderId="0" xfId="0" applyFill="1" applyAlignment="1">
      <alignment vertical="center"/>
    </xf>
    <xf numFmtId="0" fontId="4" fillId="16" borderId="0" xfId="0" applyFont="1" applyFill="1" applyAlignment="1">
      <alignment vertical="center"/>
    </xf>
    <xf numFmtId="0" fontId="4" fillId="17" borderId="0" xfId="0" applyFont="1" applyFill="1" applyAlignment="1">
      <alignment vertical="center"/>
    </xf>
    <xf numFmtId="0" fontId="4" fillId="16" borderId="0" xfId="0" applyFont="1" applyFill="1" applyAlignment="1">
      <alignment horizontal="center" vertical="center"/>
    </xf>
    <xf numFmtId="0" fontId="4" fillId="17" borderId="0" xfId="0" applyFont="1" applyFill="1" applyAlignment="1">
      <alignment horizontal="center" vertical="center"/>
    </xf>
    <xf numFmtId="0" fontId="0" fillId="17" borderId="0" xfId="0" applyFill="1"/>
    <xf numFmtId="0" fontId="0" fillId="11" borderId="0" xfId="0" applyFill="1"/>
    <xf numFmtId="0" fontId="0" fillId="11" borderId="0" xfId="0" applyFill="1" applyAlignment="1">
      <alignment horizontal="center" vertical="center" wrapText="1"/>
    </xf>
    <xf numFmtId="0" fontId="0" fillId="11" borderId="0" xfId="0" applyFill="1" applyAlignment="1">
      <alignment vertical="center"/>
    </xf>
    <xf numFmtId="0" fontId="0" fillId="17" borderId="0" xfId="0" applyFill="1" applyAlignment="1">
      <alignment vertical="top"/>
    </xf>
    <xf numFmtId="0" fontId="0" fillId="11" borderId="0" xfId="0" applyFill="1" applyAlignment="1">
      <alignment vertical="top"/>
    </xf>
    <xf numFmtId="0" fontId="0" fillId="17" borderId="0" xfId="0" applyFill="1" applyAlignment="1">
      <alignment horizontal="center" vertical="center" wrapText="1"/>
    </xf>
    <xf numFmtId="0" fontId="0" fillId="21" borderId="0" xfId="0" applyFill="1"/>
    <xf numFmtId="0" fontId="0" fillId="21" borderId="0" xfId="0" applyFill="1" applyAlignment="1">
      <alignment vertical="center"/>
    </xf>
    <xf numFmtId="0" fontId="0" fillId="21" borderId="0" xfId="0" applyFill="1" applyAlignment="1">
      <alignment vertical="top"/>
    </xf>
    <xf numFmtId="0" fontId="8" fillId="16" borderId="0" xfId="0" applyFont="1" applyFill="1" applyAlignment="1">
      <alignment vertical="center"/>
    </xf>
    <xf numFmtId="0" fontId="8" fillId="16" borderId="0" xfId="0" applyFont="1" applyFill="1" applyAlignment="1">
      <alignment horizontal="center" vertical="center"/>
    </xf>
    <xf numFmtId="0" fontId="8" fillId="21" borderId="0" xfId="0" applyFont="1" applyFill="1" applyAlignment="1">
      <alignment horizontal="center" vertical="center"/>
    </xf>
    <xf numFmtId="0" fontId="0" fillId="29" borderId="0" xfId="0" applyFill="1"/>
    <xf numFmtId="0" fontId="0" fillId="30" borderId="0" xfId="0" applyFill="1"/>
    <xf numFmtId="0" fontId="0" fillId="29" borderId="0" xfId="0" applyFill="1" applyAlignment="1">
      <alignment vertical="center"/>
    </xf>
    <xf numFmtId="0" fontId="0" fillId="29" borderId="0" xfId="0" applyFill="1" applyAlignment="1">
      <alignment vertical="top"/>
    </xf>
    <xf numFmtId="0" fontId="6" fillId="31" borderId="0" xfId="0" applyFont="1" applyFill="1" applyAlignment="1">
      <alignment horizontal="center" vertical="center"/>
    </xf>
    <xf numFmtId="0" fontId="0" fillId="29" borderId="0" xfId="0" applyFill="1" applyAlignment="1">
      <alignment horizontal="center" vertical="center" wrapText="1"/>
    </xf>
    <xf numFmtId="0" fontId="12" fillId="29" borderId="0" xfId="0" applyFont="1" applyFill="1" applyAlignment="1">
      <alignment vertical="center"/>
    </xf>
    <xf numFmtId="0" fontId="0" fillId="17" borderId="0" xfId="0" applyFill="1" applyAlignment="1">
      <alignment horizontal="center" vertical="center"/>
    </xf>
    <xf numFmtId="0" fontId="15" fillId="17" borderId="0" xfId="0" applyFont="1" applyFill="1" applyAlignment="1">
      <alignment vertical="center"/>
    </xf>
    <xf numFmtId="0" fontId="5" fillId="30" borderId="0" xfId="0" applyFont="1" applyFill="1" applyAlignment="1">
      <alignment vertical="top"/>
    </xf>
    <xf numFmtId="0" fontId="5" fillId="29" borderId="0" xfId="0" applyFont="1" applyFill="1" applyAlignment="1">
      <alignment vertical="top"/>
    </xf>
    <xf numFmtId="0" fontId="5" fillId="17" borderId="0" xfId="0" applyFont="1" applyFill="1"/>
    <xf numFmtId="0" fontId="5" fillId="29" borderId="0" xfId="0" applyFont="1" applyFill="1"/>
    <xf numFmtId="0" fontId="18" fillId="29" borderId="0" xfId="0" applyFont="1" applyFill="1" applyAlignment="1">
      <alignment vertical="top"/>
    </xf>
    <xf numFmtId="0" fontId="14" fillId="29" borderId="0" xfId="0" applyFont="1" applyFill="1"/>
    <xf numFmtId="0" fontId="11" fillId="29" borderId="0" xfId="0" applyFont="1" applyFill="1"/>
    <xf numFmtId="0" fontId="11" fillId="29" borderId="0" xfId="0" applyFont="1" applyFill="1" applyAlignment="1">
      <alignment horizontal="center" vertical="center"/>
    </xf>
    <xf numFmtId="0" fontId="7" fillId="27" borderId="16" xfId="0" applyFont="1" applyFill="1" applyBorder="1" applyAlignment="1">
      <alignment horizontal="center" vertical="center" wrapText="1"/>
    </xf>
    <xf numFmtId="0" fontId="16" fillId="17" borderId="16" xfId="0" applyFont="1" applyFill="1" applyBorder="1" applyAlignment="1">
      <alignment horizontal="center" vertical="center"/>
    </xf>
    <xf numFmtId="9" fontId="17" fillId="17" borderId="16" xfId="0" applyNumberFormat="1" applyFont="1" applyFill="1" applyBorder="1" applyAlignment="1">
      <alignment horizontal="center" vertical="center"/>
    </xf>
    <xf numFmtId="0" fontId="16" fillId="26" borderId="16" xfId="0" applyFont="1" applyFill="1" applyBorder="1" applyAlignment="1">
      <alignment horizontal="center" vertical="center"/>
    </xf>
    <xf numFmtId="9" fontId="17" fillId="26" borderId="16" xfId="0" applyNumberFormat="1" applyFont="1" applyFill="1" applyBorder="1" applyAlignment="1">
      <alignment horizontal="center" vertical="center"/>
    </xf>
    <xf numFmtId="0" fontId="7" fillId="27" borderId="17" xfId="0" applyFont="1" applyFill="1" applyBorder="1" applyAlignment="1">
      <alignment horizontal="center" vertical="center" wrapText="1"/>
    </xf>
    <xf numFmtId="0" fontId="18" fillId="17" borderId="18" xfId="0" applyFont="1" applyFill="1" applyBorder="1"/>
    <xf numFmtId="9" fontId="9" fillId="19" borderId="16" xfId="2" applyFont="1" applyFill="1" applyBorder="1" applyAlignment="1">
      <alignment horizontal="center" vertical="center"/>
    </xf>
    <xf numFmtId="0" fontId="9" fillId="19" borderId="16" xfId="1" applyNumberFormat="1" applyFont="1" applyFill="1" applyBorder="1" applyAlignment="1">
      <alignment horizontal="center" vertical="center"/>
    </xf>
    <xf numFmtId="0" fontId="8" fillId="16" borderId="0" xfId="0" applyFont="1" applyFill="1" applyAlignment="1">
      <alignment horizontal="left" vertical="center" indent="1"/>
    </xf>
    <xf numFmtId="0" fontId="22" fillId="22" borderId="8" xfId="0" applyFont="1" applyFill="1" applyBorder="1" applyAlignment="1">
      <alignment horizontal="left" vertical="center" indent="1"/>
    </xf>
    <xf numFmtId="0" fontId="22" fillId="24" borderId="8" xfId="0" applyFont="1" applyFill="1" applyBorder="1" applyAlignment="1">
      <alignment horizontal="center" vertical="center" wrapText="1"/>
    </xf>
    <xf numFmtId="0" fontId="22" fillId="24" borderId="8" xfId="0" applyFont="1" applyFill="1" applyBorder="1" applyAlignment="1">
      <alignment horizontal="left" vertical="center" wrapText="1" indent="1"/>
    </xf>
    <xf numFmtId="0" fontId="22" fillId="24" borderId="9" xfId="0" applyFont="1" applyFill="1" applyBorder="1" applyAlignment="1">
      <alignment horizontal="center" vertical="center" wrapText="1"/>
    </xf>
    <xf numFmtId="0" fontId="4" fillId="0" borderId="0" xfId="0" applyFont="1" applyAlignment="1">
      <alignment vertical="center"/>
    </xf>
    <xf numFmtId="0" fontId="23" fillId="17" borderId="8" xfId="0" applyFont="1" applyFill="1" applyBorder="1" applyAlignment="1">
      <alignment horizontal="center" vertical="center"/>
    </xf>
    <xf numFmtId="0" fontId="24" fillId="17" borderId="8" xfId="0" applyFont="1" applyFill="1" applyBorder="1" applyAlignment="1">
      <alignment horizontal="left" vertical="center" wrapText="1" indent="1"/>
    </xf>
    <xf numFmtId="0" fontId="24" fillId="17" borderId="8" xfId="0" applyFont="1" applyFill="1" applyBorder="1" applyAlignment="1">
      <alignment horizontal="center" vertical="center"/>
    </xf>
    <xf numFmtId="0" fontId="24" fillId="17" borderId="9" xfId="0" applyFont="1" applyFill="1" applyBorder="1" applyAlignment="1">
      <alignment horizontal="center" vertical="center"/>
    </xf>
    <xf numFmtId="0" fontId="25" fillId="29" borderId="8" xfId="0" applyFont="1" applyFill="1" applyBorder="1" applyAlignment="1" applyProtection="1">
      <alignment horizontal="center" vertical="center"/>
      <protection locked="0"/>
    </xf>
    <xf numFmtId="0" fontId="23" fillId="26" borderId="8" xfId="0" applyFont="1" applyFill="1" applyBorder="1" applyAlignment="1">
      <alignment horizontal="center" vertical="center"/>
    </xf>
    <xf numFmtId="0" fontId="24" fillId="26" borderId="8" xfId="0" applyFont="1" applyFill="1" applyBorder="1" applyAlignment="1">
      <alignment horizontal="left" vertical="center" wrapText="1" indent="1"/>
    </xf>
    <xf numFmtId="0" fontId="24" fillId="26" borderId="8" xfId="0" applyFont="1" applyFill="1" applyBorder="1" applyAlignment="1">
      <alignment horizontal="center" vertical="center"/>
    </xf>
    <xf numFmtId="0" fontId="25" fillId="25" borderId="8" xfId="0" applyFont="1" applyFill="1" applyBorder="1" applyAlignment="1" applyProtection="1">
      <alignment horizontal="center" vertical="center"/>
      <protection locked="0"/>
    </xf>
    <xf numFmtId="0" fontId="25" fillId="16" borderId="0" xfId="0" applyFont="1" applyFill="1" applyAlignment="1">
      <alignment horizontal="center" vertical="center"/>
    </xf>
    <xf numFmtId="9" fontId="8" fillId="16" borderId="0" xfId="0" applyNumberFormat="1" applyFont="1" applyFill="1" applyAlignment="1">
      <alignment horizontal="center" vertical="center"/>
    </xf>
    <xf numFmtId="0" fontId="22" fillId="22" borderId="9" xfId="0" applyFont="1" applyFill="1" applyBorder="1" applyAlignment="1">
      <alignment horizontal="left" vertical="center" indent="1"/>
    </xf>
    <xf numFmtId="0" fontId="8" fillId="22" borderId="0" xfId="0" applyFont="1" applyFill="1" applyAlignment="1">
      <alignment horizontal="center" vertical="center"/>
    </xf>
    <xf numFmtId="0" fontId="22" fillId="24" borderId="9" xfId="0" applyFont="1" applyFill="1" applyBorder="1" applyAlignment="1">
      <alignment horizontal="left" vertical="center" wrapText="1" indent="1"/>
    </xf>
    <xf numFmtId="0" fontId="22" fillId="24" borderId="10" xfId="0" applyFont="1" applyFill="1" applyBorder="1" applyAlignment="1">
      <alignment horizontal="center" vertical="center" wrapText="1"/>
    </xf>
    <xf numFmtId="0" fontId="23" fillId="17" borderId="9" xfId="0" applyFont="1" applyFill="1" applyBorder="1" applyAlignment="1">
      <alignment horizontal="center" vertical="center"/>
    </xf>
    <xf numFmtId="0" fontId="24" fillId="17" borderId="9" xfId="0" applyFont="1" applyFill="1" applyBorder="1" applyAlignment="1">
      <alignment horizontal="left" vertical="center" wrapText="1" indent="1"/>
    </xf>
    <xf numFmtId="0" fontId="25" fillId="29" borderId="12" xfId="0" applyFont="1" applyFill="1" applyBorder="1" applyAlignment="1" applyProtection="1">
      <alignment horizontal="center" vertical="center"/>
      <protection locked="0"/>
    </xf>
    <xf numFmtId="0" fontId="24" fillId="17" borderId="1" xfId="0" applyFont="1" applyFill="1" applyBorder="1" applyAlignment="1">
      <alignment horizontal="left" vertical="center" indent="1"/>
    </xf>
    <xf numFmtId="0" fontId="23" fillId="26" borderId="9" xfId="0" applyFont="1" applyFill="1" applyBorder="1" applyAlignment="1">
      <alignment horizontal="center" vertical="center"/>
    </xf>
    <xf numFmtId="0" fontId="24" fillId="26" borderId="9" xfId="0" applyFont="1" applyFill="1" applyBorder="1" applyAlignment="1">
      <alignment horizontal="left" vertical="center" wrapText="1" indent="1"/>
    </xf>
    <xf numFmtId="0" fontId="24" fillId="26" borderId="9" xfId="0" applyFont="1" applyFill="1" applyBorder="1" applyAlignment="1">
      <alignment horizontal="center" vertical="center"/>
    </xf>
    <xf numFmtId="0" fontId="24" fillId="26" borderId="1" xfId="0" applyFont="1" applyFill="1" applyBorder="1" applyAlignment="1">
      <alignment horizontal="left" vertical="center" wrapText="1" indent="1"/>
    </xf>
    <xf numFmtId="0" fontId="22" fillId="24" borderId="14" xfId="0" applyFont="1" applyFill="1" applyBorder="1" applyAlignment="1">
      <alignment horizontal="center" vertical="center" wrapText="1"/>
    </xf>
    <xf numFmtId="0" fontId="22" fillId="24" borderId="14" xfId="0" applyFont="1" applyFill="1" applyBorder="1" applyAlignment="1">
      <alignment horizontal="left" vertical="center" wrapText="1" indent="1"/>
    </xf>
    <xf numFmtId="0" fontId="22" fillId="24" borderId="15" xfId="0" applyFont="1" applyFill="1" applyBorder="1" applyAlignment="1">
      <alignment horizontal="center" vertical="center" wrapText="1"/>
    </xf>
    <xf numFmtId="0" fontId="22" fillId="24" borderId="13" xfId="0" applyFont="1" applyFill="1" applyBorder="1" applyAlignment="1">
      <alignment horizontal="center" vertical="center" wrapText="1"/>
    </xf>
    <xf numFmtId="0" fontId="24" fillId="26" borderId="11" xfId="0" applyFont="1" applyFill="1" applyBorder="1" applyAlignment="1">
      <alignment horizontal="center" vertical="center"/>
    </xf>
    <xf numFmtId="0" fontId="25" fillId="29" borderId="1" xfId="0" applyFont="1" applyFill="1" applyBorder="1" applyAlignment="1" applyProtection="1">
      <alignment horizontal="center" vertical="center"/>
      <protection locked="0"/>
    </xf>
    <xf numFmtId="0" fontId="24" fillId="26" borderId="13" xfId="0" applyFont="1" applyFill="1" applyBorder="1" applyAlignment="1">
      <alignment horizontal="left" vertical="center" wrapText="1" indent="1"/>
    </xf>
    <xf numFmtId="0" fontId="24" fillId="17" borderId="11" xfId="0" applyFont="1" applyFill="1" applyBorder="1" applyAlignment="1">
      <alignment horizontal="center" vertical="center"/>
    </xf>
    <xf numFmtId="0" fontId="24" fillId="17" borderId="13" xfId="0" applyFont="1" applyFill="1" applyBorder="1" applyAlignment="1">
      <alignment horizontal="left" vertical="center" wrapText="1" indent="1"/>
    </xf>
    <xf numFmtId="0" fontId="8" fillId="16" borderId="0" xfId="0" applyFont="1" applyFill="1" applyAlignment="1">
      <alignment horizontal="center" vertical="center" wrapText="1"/>
    </xf>
    <xf numFmtId="0" fontId="23" fillId="18" borderId="0" xfId="0" applyFont="1" applyFill="1" applyAlignment="1">
      <alignment horizontal="center" vertical="center"/>
    </xf>
    <xf numFmtId="0" fontId="24" fillId="18" borderId="0" xfId="0" applyFont="1" applyFill="1" applyAlignment="1">
      <alignment horizontal="left" vertical="center" wrapText="1" indent="1"/>
    </xf>
    <xf numFmtId="0" fontId="24" fillId="18" borderId="0" xfId="0" applyFont="1" applyFill="1" applyAlignment="1">
      <alignment horizontal="center" vertical="center"/>
    </xf>
    <xf numFmtId="43" fontId="24" fillId="18" borderId="0" xfId="1" applyFont="1" applyFill="1" applyAlignment="1">
      <alignment horizontal="center" vertical="center"/>
    </xf>
    <xf numFmtId="0" fontId="26" fillId="16" borderId="0" xfId="0" applyFont="1" applyFill="1" applyAlignment="1">
      <alignment vertical="center"/>
    </xf>
    <xf numFmtId="0" fontId="27" fillId="16" borderId="0" xfId="0" applyFont="1" applyFill="1" applyAlignment="1">
      <alignment vertical="center"/>
    </xf>
    <xf numFmtId="0" fontId="27" fillId="17" borderId="0" xfId="0" applyFont="1" applyFill="1" applyAlignment="1">
      <alignment vertical="center"/>
    </xf>
    <xf numFmtId="0" fontId="23" fillId="21" borderId="0" xfId="0" applyFont="1" applyFill="1" applyAlignment="1">
      <alignment horizontal="center" vertical="center"/>
    </xf>
    <xf numFmtId="0" fontId="24" fillId="21" borderId="0" xfId="0" applyFont="1" applyFill="1" applyAlignment="1">
      <alignment horizontal="left" vertical="center" wrapText="1" indent="1"/>
    </xf>
    <xf numFmtId="0" fontId="24" fillId="21" borderId="0" xfId="0" applyFont="1" applyFill="1" applyAlignment="1">
      <alignment horizontal="center" vertical="center"/>
    </xf>
    <xf numFmtId="0" fontId="24" fillId="28" borderId="0" xfId="0" applyFont="1" applyFill="1" applyAlignment="1">
      <alignment horizontal="left" vertical="center" indent="1"/>
    </xf>
    <xf numFmtId="0" fontId="4" fillId="20" borderId="0" xfId="0" applyFont="1" applyFill="1" applyAlignment="1">
      <alignment vertical="center"/>
    </xf>
    <xf numFmtId="0" fontId="24" fillId="21" borderId="0" xfId="0" applyFont="1" applyFill="1" applyAlignment="1">
      <alignment horizontal="left" vertical="center" indent="1"/>
    </xf>
    <xf numFmtId="0" fontId="8" fillId="21" borderId="0" xfId="0" applyFont="1" applyFill="1" applyAlignment="1">
      <alignment horizontal="left" vertical="center" wrapText="1" indent="1"/>
    </xf>
    <xf numFmtId="0" fontId="4" fillId="16" borderId="0" xfId="0" applyFont="1" applyFill="1" applyAlignment="1">
      <alignment horizontal="left" vertical="center" indent="1"/>
    </xf>
    <xf numFmtId="0" fontId="22" fillId="24" borderId="10" xfId="0" applyFont="1" applyFill="1" applyBorder="1" applyAlignment="1">
      <alignment horizontal="left" vertical="center" wrapText="1" indent="1"/>
    </xf>
    <xf numFmtId="0" fontId="23" fillId="17" borderId="11" xfId="0" applyFont="1" applyFill="1" applyBorder="1" applyAlignment="1">
      <alignment horizontal="center" vertical="center"/>
    </xf>
    <xf numFmtId="0" fontId="24" fillId="17" borderId="1" xfId="0" applyFont="1" applyFill="1" applyBorder="1" applyAlignment="1">
      <alignment horizontal="left" vertical="center" wrapText="1" indent="1"/>
    </xf>
    <xf numFmtId="0" fontId="24" fillId="17" borderId="1" xfId="0" applyFont="1" applyFill="1" applyBorder="1" applyAlignment="1">
      <alignment horizontal="center" vertical="center"/>
    </xf>
    <xf numFmtId="0" fontId="23" fillId="26" borderId="11" xfId="0" applyFont="1" applyFill="1" applyBorder="1" applyAlignment="1">
      <alignment horizontal="center" vertical="center"/>
    </xf>
    <xf numFmtId="0" fontId="24" fillId="26" borderId="1" xfId="0" applyFont="1" applyFill="1" applyBorder="1" applyAlignment="1">
      <alignment horizontal="center" vertical="center"/>
    </xf>
    <xf numFmtId="0" fontId="28" fillId="20" borderId="0" xfId="0" applyFont="1" applyFill="1" applyAlignment="1">
      <alignment horizontal="center" vertical="center"/>
    </xf>
    <xf numFmtId="0" fontId="28" fillId="20" borderId="0" xfId="0" applyFont="1" applyFill="1" applyAlignment="1">
      <alignment horizontal="left" vertical="center" indent="1"/>
    </xf>
    <xf numFmtId="0" fontId="28" fillId="20" borderId="0" xfId="0" applyFont="1" applyFill="1" applyAlignment="1">
      <alignment horizontal="center"/>
    </xf>
    <xf numFmtId="0" fontId="4" fillId="20" borderId="0" xfId="0" applyFont="1" applyFill="1" applyAlignment="1">
      <alignment horizontal="center" vertical="center"/>
    </xf>
    <xf numFmtId="0" fontId="4" fillId="20" borderId="0" xfId="0" applyFont="1" applyFill="1" applyAlignment="1">
      <alignment horizontal="left" vertical="center" indent="1"/>
    </xf>
    <xf numFmtId="0" fontId="4" fillId="21" borderId="0" xfId="0" applyFont="1" applyFill="1" applyAlignment="1">
      <alignment horizontal="center" vertical="center"/>
    </xf>
    <xf numFmtId="0" fontId="29" fillId="17" borderId="8" xfId="0" applyFont="1" applyFill="1" applyBorder="1" applyAlignment="1">
      <alignment horizontal="left" vertical="center" wrapText="1" indent="1"/>
    </xf>
    <xf numFmtId="0" fontId="22" fillId="22" borderId="9" xfId="0" applyFont="1" applyFill="1" applyBorder="1" applyAlignment="1">
      <alignment horizontal="left" vertical="center" indent="1"/>
    </xf>
    <xf numFmtId="0" fontId="20" fillId="16" borderId="0" xfId="0" applyFont="1" applyFill="1" applyAlignment="1">
      <alignment horizontal="right"/>
    </xf>
    <xf numFmtId="0" fontId="21" fillId="16" borderId="0" xfId="0" applyFont="1" applyFill="1" applyAlignment="1">
      <alignment horizontal="right"/>
    </xf>
    <xf numFmtId="0" fontId="22" fillId="22" borderId="8" xfId="0" applyFont="1" applyFill="1" applyBorder="1" applyAlignment="1">
      <alignment horizontal="left" vertical="center" indent="1"/>
    </xf>
    <xf numFmtId="0" fontId="22" fillId="22" borderId="1" xfId="0" applyFont="1" applyFill="1" applyBorder="1" applyAlignment="1">
      <alignment horizontal="left" vertical="center" indent="1"/>
    </xf>
    <xf numFmtId="0" fontId="0" fillId="15" borderId="1" xfId="0" applyFill="1" applyBorder="1" applyAlignment="1">
      <alignment horizontal="center" vertical="center" wrapText="1"/>
    </xf>
    <xf numFmtId="0" fontId="0" fillId="9" borderId="1" xfId="0" applyFill="1" applyBorder="1" applyAlignment="1">
      <alignment horizontal="center" vertical="center" wrapText="1"/>
    </xf>
    <xf numFmtId="0" fontId="0" fillId="10" borderId="1" xfId="0" applyFill="1" applyBorder="1" applyAlignment="1">
      <alignment horizontal="center" vertical="center" wrapText="1"/>
    </xf>
    <xf numFmtId="0" fontId="13" fillId="23" borderId="0" xfId="0" applyFont="1" applyFill="1" applyAlignment="1">
      <alignment horizontal="center" vertical="center"/>
    </xf>
    <xf numFmtId="0" fontId="15" fillId="17" borderId="16" xfId="0" applyFont="1" applyFill="1" applyBorder="1" applyAlignment="1">
      <alignment vertical="center" wrapText="1"/>
    </xf>
    <xf numFmtId="0" fontId="15" fillId="26" borderId="16" xfId="0" applyFont="1" applyFill="1" applyBorder="1" applyAlignment="1">
      <alignment vertical="center" wrapText="1"/>
    </xf>
    <xf numFmtId="0" fontId="19" fillId="29" borderId="5" xfId="0" applyFont="1" applyFill="1" applyBorder="1" applyAlignment="1">
      <alignment horizontal="left" vertical="center" wrapText="1" indent="1"/>
    </xf>
    <xf numFmtId="0" fontId="19" fillId="29" borderId="0" xfId="0" applyFont="1" applyFill="1" applyAlignment="1">
      <alignment horizontal="left" vertical="center" wrapText="1" indent="1"/>
    </xf>
    <xf numFmtId="0" fontId="7" fillId="27" borderId="16" xfId="0" applyFont="1" applyFill="1" applyBorder="1" applyAlignment="1">
      <alignment horizontal="center" vertical="center"/>
    </xf>
    <xf numFmtId="0" fontId="7" fillId="27" borderId="16" xfId="0" applyFont="1" applyFill="1" applyBorder="1" applyAlignment="1">
      <alignment horizontal="center" vertical="center" wrapText="1"/>
    </xf>
    <xf numFmtId="0" fontId="15" fillId="17" borderId="16" xfId="0" applyFont="1" applyFill="1" applyBorder="1" applyAlignment="1">
      <alignment horizontal="left" vertical="center" indent="1"/>
    </xf>
    <xf numFmtId="0" fontId="15" fillId="26" borderId="16" xfId="0" applyFont="1" applyFill="1" applyBorder="1" applyAlignment="1">
      <alignment horizontal="left" vertical="center" indent="1"/>
    </xf>
  </cellXfs>
  <cellStyles count="3">
    <cellStyle name="Comma" xfId="1" builtinId="3"/>
    <cellStyle name="Normal" xfId="0" builtinId="0"/>
    <cellStyle name="Percent" xfId="2" builtinId="5"/>
  </cellStyles>
  <dxfs count="84">
    <dxf>
      <font>
        <b/>
      </font>
      <fill>
        <patternFill>
          <bgColor rgb="FF2F8F5B"/>
        </patternFill>
      </fill>
    </dxf>
    <dxf>
      <font>
        <b/>
      </font>
      <fill>
        <patternFill>
          <bgColor rgb="FFCF6B60"/>
        </patternFill>
      </fill>
    </dxf>
    <dxf>
      <font>
        <b/>
      </font>
      <fill>
        <patternFill>
          <bgColor rgb="FFCF6B60"/>
        </patternFill>
      </fill>
    </dxf>
    <dxf>
      <font>
        <b/>
      </font>
      <fill>
        <patternFill>
          <bgColor rgb="FFF2C94C"/>
        </patternFill>
      </fill>
    </dxf>
    <dxf>
      <font>
        <b/>
      </font>
      <fill>
        <patternFill>
          <bgColor rgb="FF2F8F5B"/>
        </patternFill>
      </fill>
    </dxf>
    <dxf>
      <font>
        <b/>
      </font>
      <fill>
        <patternFill>
          <bgColor rgb="FF2F8F5B"/>
        </patternFill>
      </fill>
    </dxf>
    <dxf>
      <font>
        <b/>
      </font>
      <fill>
        <patternFill>
          <bgColor rgb="FF2F8F5B"/>
        </patternFill>
      </fill>
    </dxf>
    <dxf>
      <font>
        <b/>
      </font>
      <fill>
        <patternFill>
          <bgColor rgb="FFCF6B60"/>
        </patternFill>
      </fill>
    </dxf>
    <dxf>
      <font>
        <b/>
      </font>
      <fill>
        <patternFill>
          <bgColor rgb="FFCF6B60"/>
        </patternFill>
      </fill>
    </dxf>
    <dxf>
      <font>
        <b/>
      </font>
      <fill>
        <patternFill>
          <bgColor rgb="FF2F8F5B"/>
        </patternFill>
      </fill>
    </dxf>
    <dxf>
      <font>
        <b/>
      </font>
      <fill>
        <patternFill>
          <bgColor rgb="FF2F8F5B"/>
        </patternFill>
      </fill>
    </dxf>
    <dxf>
      <font>
        <b/>
      </font>
      <fill>
        <patternFill>
          <bgColor rgb="FF2F8F5B"/>
        </patternFill>
      </fill>
    </dxf>
    <dxf>
      <font>
        <b/>
      </font>
      <fill>
        <patternFill>
          <bgColor rgb="FFCF6B60"/>
        </patternFill>
      </fill>
    </dxf>
    <dxf>
      <font>
        <b/>
      </font>
      <fill>
        <patternFill>
          <bgColor rgb="FFCF6B60"/>
        </patternFill>
      </fill>
    </dxf>
    <dxf>
      <font>
        <b/>
      </font>
      <fill>
        <patternFill>
          <bgColor rgb="FFCF6B60"/>
        </patternFill>
      </fill>
    </dxf>
    <dxf>
      <font>
        <b/>
      </font>
      <fill>
        <patternFill>
          <bgColor rgb="FFCF6B60"/>
        </patternFill>
      </fill>
    </dxf>
    <dxf>
      <font>
        <b/>
      </font>
      <fill>
        <patternFill>
          <bgColor rgb="FFF2C94C"/>
        </patternFill>
      </fill>
    </dxf>
    <dxf>
      <font>
        <b/>
      </font>
      <fill>
        <patternFill>
          <bgColor rgb="FF2F8F5B"/>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color theme="0"/>
      </font>
      <fill>
        <patternFill>
          <bgColor theme="4"/>
        </patternFill>
      </fill>
    </dxf>
    <dxf>
      <font>
        <b/>
        <i val="0"/>
        <strike val="0"/>
      </font>
      <fill>
        <patternFill>
          <bgColor theme="8"/>
        </patternFill>
      </fill>
    </dxf>
    <dxf>
      <font>
        <b/>
        <i val="0"/>
        <strike val="0"/>
        <color theme="0"/>
      </font>
      <fill>
        <patternFill>
          <bgColor theme="4"/>
        </patternFill>
      </fill>
    </dxf>
    <dxf>
      <font>
        <b/>
        <i val="0"/>
        <strike val="0"/>
        <color theme="1"/>
      </font>
      <fill>
        <patternFill>
          <bgColor theme="9"/>
        </patternFill>
      </fill>
    </dxf>
    <dxf>
      <font>
        <b/>
        <i val="0"/>
        <strike val="0"/>
      </font>
      <fill>
        <patternFill>
          <bgColor theme="8"/>
        </patternFill>
      </fill>
    </dxf>
    <dxf>
      <font>
        <b/>
        <i val="0"/>
        <strike val="0"/>
        <color theme="1"/>
      </font>
      <fill>
        <patternFill>
          <bgColor theme="9"/>
        </patternFill>
      </fill>
    </dxf>
    <dxf>
      <font>
        <b/>
      </font>
      <fill>
        <patternFill>
          <bgColor rgb="FF2F8F5B"/>
        </patternFill>
      </fill>
    </dxf>
    <dxf>
      <font>
        <b/>
      </font>
      <fill>
        <patternFill>
          <bgColor rgb="FF2F8F5B"/>
        </patternFill>
      </fill>
    </dxf>
    <dxf>
      <font>
        <b/>
      </font>
      <fill>
        <patternFill>
          <bgColor rgb="FF2F8F5B"/>
        </patternFill>
      </fill>
    </dxf>
    <dxf>
      <font>
        <b/>
      </font>
      <fill>
        <patternFill>
          <bgColor rgb="FFCF6B60"/>
        </patternFill>
      </fill>
    </dxf>
    <dxf>
      <font>
        <b/>
      </font>
      <fill>
        <patternFill>
          <bgColor rgb="FFCF6B60"/>
        </patternFill>
      </fill>
    </dxf>
    <dxf>
      <font>
        <b/>
      </font>
      <fill>
        <patternFill>
          <bgColor rgb="FFCF6B60"/>
        </patternFill>
      </fill>
    </dxf>
    <dxf>
      <font>
        <b/>
      </font>
      <fill>
        <patternFill>
          <bgColor rgb="FFCF6B60"/>
        </patternFill>
      </fill>
    </dxf>
    <dxf>
      <font>
        <b/>
      </font>
      <fill>
        <patternFill>
          <bgColor rgb="FFF2C94C"/>
        </patternFill>
      </fill>
    </dxf>
    <dxf>
      <font>
        <b/>
      </font>
      <fill>
        <patternFill>
          <bgColor rgb="FF2F8F5B"/>
        </patternFill>
      </fill>
    </dxf>
    <dxf>
      <font>
        <b/>
        <i val="0"/>
        <strike val="0"/>
        <color theme="1"/>
      </font>
      <fill>
        <patternFill>
          <bgColor theme="9"/>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font>
      <fill>
        <patternFill>
          <bgColor theme="8"/>
        </patternFill>
      </fill>
    </dxf>
    <dxf>
      <font>
        <b/>
        <i val="0"/>
        <strike val="0"/>
        <color theme="0"/>
      </font>
      <fill>
        <patternFill>
          <bgColor theme="4"/>
        </patternFill>
      </fill>
    </dxf>
    <dxf>
      <font>
        <b/>
        <i val="0"/>
        <strike val="0"/>
        <color theme="0"/>
      </font>
      <fill>
        <patternFill>
          <bgColor theme="4"/>
        </patternFill>
      </fill>
    </dxf>
    <dxf>
      <font>
        <b/>
        <i val="0"/>
        <strike val="0"/>
        <color theme="1"/>
      </font>
      <fill>
        <patternFill>
          <bgColor theme="9"/>
        </patternFill>
      </fill>
    </dxf>
    <dxf>
      <font>
        <b/>
        <i val="0"/>
        <strike val="0"/>
        <color theme="1"/>
      </font>
      <fill>
        <patternFill>
          <bgColor theme="9"/>
        </patternFill>
      </fill>
    </dxf>
    <dxf>
      <font>
        <b/>
        <i val="0"/>
        <strike val="0"/>
      </font>
      <fill>
        <patternFill>
          <bgColor theme="8"/>
        </patternFill>
      </fill>
    </dxf>
    <dxf>
      <font>
        <b/>
        <i val="0"/>
        <strike val="0"/>
      </font>
      <fill>
        <patternFill>
          <bgColor theme="8"/>
        </patternFill>
      </fill>
    </dxf>
    <dxf>
      <font>
        <b/>
        <i val="0"/>
        <strike val="0"/>
        <color theme="0"/>
      </font>
      <fill>
        <patternFill>
          <bgColor theme="4"/>
        </patternFill>
      </fill>
    </dxf>
    <dxf>
      <font>
        <b/>
        <i val="0"/>
        <strike val="0"/>
        <color theme="0"/>
      </font>
      <fill>
        <patternFill>
          <bgColor theme="4"/>
        </patternFill>
      </fill>
    </dxf>
    <dxf>
      <font>
        <b/>
        <i val="0"/>
        <strike val="0"/>
      </font>
      <fill>
        <patternFill>
          <bgColor theme="8"/>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color theme="1"/>
      </font>
      <fill>
        <patternFill>
          <bgColor theme="9"/>
        </patternFill>
      </fill>
    </dxf>
    <dxf>
      <font>
        <b/>
        <i val="0"/>
        <strike val="0"/>
      </font>
      <fill>
        <patternFill>
          <bgColor theme="8"/>
        </patternFill>
      </fill>
    </dxf>
    <dxf>
      <font>
        <b/>
        <i val="0"/>
        <strike val="0"/>
        <color theme="0"/>
      </font>
      <fill>
        <patternFill>
          <bgColor theme="4"/>
        </patternFill>
      </fill>
    </dxf>
    <dxf>
      <font>
        <b/>
        <i val="0"/>
        <strike val="0"/>
        <color theme="1"/>
      </font>
      <fill>
        <patternFill>
          <bgColor theme="9"/>
        </patternFill>
      </fill>
    </dxf>
    <dxf>
      <font>
        <b/>
        <i val="0"/>
        <strike val="0"/>
        <color theme="1"/>
      </font>
      <fill>
        <patternFill>
          <bgColor theme="9"/>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font>
      <fill>
        <patternFill>
          <bgColor theme="8"/>
        </patternFill>
      </fill>
    </dxf>
    <dxf>
      <font>
        <b/>
        <i val="0"/>
        <strike val="0"/>
        <color theme="0"/>
      </font>
      <fill>
        <patternFill>
          <bgColor theme="4"/>
        </patternFill>
      </fill>
    </dxf>
    <dxf>
      <font>
        <b/>
        <i val="0"/>
        <strike val="0"/>
      </font>
      <fill>
        <patternFill>
          <bgColor theme="8"/>
        </patternFill>
      </fill>
    </dxf>
    <dxf>
      <font>
        <b/>
        <i val="0"/>
        <strike val="0"/>
        <color theme="1"/>
      </font>
      <fill>
        <patternFill>
          <bgColor theme="9"/>
        </patternFill>
      </fill>
    </dxf>
    <dxf>
      <font>
        <b/>
        <i val="0"/>
        <strike val="0"/>
        <color theme="0"/>
      </font>
      <fill>
        <patternFill>
          <bgColor theme="4"/>
        </patternFill>
      </fill>
    </dxf>
    <dxf>
      <font>
        <b/>
        <i val="0"/>
        <strike val="0"/>
        <color theme="1"/>
      </font>
      <fill>
        <patternFill>
          <bgColor theme="9"/>
        </patternFill>
      </fill>
    </dxf>
    <dxf>
      <font>
        <b/>
        <i val="0"/>
        <strike val="0"/>
      </font>
      <fill>
        <patternFill>
          <bgColor theme="8"/>
        </patternFill>
      </fill>
    </dxf>
    <dxf>
      <font>
        <b/>
        <i val="0"/>
        <strike val="0"/>
        <color theme="1"/>
      </font>
      <fill>
        <patternFill>
          <bgColor theme="9"/>
        </patternFill>
      </fill>
    </dxf>
    <dxf>
      <font>
        <b/>
        <i val="0"/>
        <strike val="0"/>
        <color theme="0"/>
      </font>
      <fill>
        <patternFill>
          <bgColor theme="4"/>
        </patternFill>
      </fill>
    </dxf>
    <dxf>
      <font>
        <b/>
        <i val="0"/>
        <strike val="0"/>
        <color theme="0"/>
      </font>
      <fill>
        <patternFill>
          <bgColor theme="4"/>
        </patternFill>
      </fill>
    </dxf>
    <dxf>
      <font>
        <b/>
        <i val="0"/>
        <strike val="0"/>
      </font>
      <fill>
        <patternFill>
          <bgColor theme="8"/>
        </patternFill>
      </fill>
    </dxf>
    <dxf>
      <font>
        <b/>
        <i val="0"/>
        <strike val="0"/>
      </font>
      <fill>
        <patternFill>
          <bgColor theme="8"/>
        </patternFill>
      </fill>
    </dxf>
    <dxf>
      <font>
        <b/>
        <i val="0"/>
        <strike val="0"/>
        <color theme="1"/>
      </font>
      <fill>
        <patternFill>
          <bgColor theme="9"/>
        </patternFill>
      </fill>
    </dxf>
    <dxf>
      <font>
        <b/>
        <i val="0"/>
        <strike val="0"/>
        <color theme="0"/>
      </font>
      <fill>
        <patternFill>
          <bgColor theme="4"/>
        </patternFill>
      </fill>
    </dxf>
    <dxf>
      <font>
        <b/>
        <i val="0"/>
        <strike val="0"/>
        <color theme="0"/>
      </font>
      <fill>
        <patternFill>
          <bgColor theme="4"/>
        </patternFill>
      </fill>
    </dxf>
    <dxf>
      <font>
        <b/>
        <i val="0"/>
        <strike val="0"/>
        <color theme="1"/>
      </font>
      <fill>
        <patternFill>
          <bgColor theme="9"/>
        </patternFill>
      </fill>
    </dxf>
    <dxf>
      <font>
        <b/>
        <i val="0"/>
        <strike val="0"/>
      </font>
      <fill>
        <patternFill>
          <bgColor theme="8"/>
        </patternFill>
      </fill>
    </dxf>
    <dxf>
      <font>
        <b/>
        <i val="0"/>
        <strike val="0"/>
        <color theme="1"/>
      </font>
      <fill>
        <patternFill>
          <bgColor theme="9"/>
        </patternFill>
      </fill>
    </dxf>
    <dxf>
      <font>
        <b/>
        <i val="0"/>
        <strike val="0"/>
      </font>
      <fill>
        <patternFill>
          <bgColor theme="8"/>
        </patternFill>
      </fill>
    </dxf>
    <dxf>
      <font>
        <b/>
        <i val="0"/>
        <strike val="0"/>
        <color theme="0"/>
      </font>
      <fill>
        <patternFill>
          <bgColor theme="4"/>
        </patternFill>
      </fill>
    </dxf>
  </dxfs>
  <tableStyles count="1" defaultTableStyle="TableStyleMedium2" defaultPivotStyle="PivotStyleLight16">
    <tableStyle name="Invisible" pivot="0" table="0" count="0" xr9:uid="{535B78AB-DB56-42E0-8BD4-2CD9F6568658}"/>
  </tableStyles>
  <colors>
    <indexedColors>
      <rgbColor rgb="FF000000"/>
      <rgbColor rgb="FFFFFFFF"/>
      <rgbColor rgb="FFFF0000"/>
      <rgbColor rgb="FFEEECE1"/>
      <rgbColor rgb="FF0000FF"/>
      <rgbColor rgb="FFC3D69B"/>
      <rgbColor rgb="FFF2F2F2"/>
      <rgbColor rgb="FFDCE6F2"/>
      <rgbColor rgb="FF800000"/>
      <rgbColor rgb="FF9BBB59"/>
      <rgbColor rgb="FF000080"/>
      <rgbColor rgb="FF77933C"/>
      <rgbColor rgb="FF800080"/>
      <rgbColor rgb="FF31859C"/>
      <rgbColor rgb="FFCCC1DA"/>
      <rgbColor rgb="FF878787"/>
      <rgbColor rgb="FF8EB4E3"/>
      <rgbColor rgb="FF7030A0"/>
      <rgbColor rgb="FFF4FAA0"/>
      <rgbColor rgb="FFDBEEF4"/>
      <rgbColor rgb="FF660066"/>
      <rgbColor rgb="FFCF6B60"/>
      <rgbColor rgb="FF245A68"/>
      <rgbColor rgb="FFCBD8DC"/>
      <rgbColor rgb="FF000080"/>
      <rgbColor rgb="FFEEF3F5"/>
      <rgbColor rgb="FFD7E4BD"/>
      <rgbColor rgb="FFD9D9D9"/>
      <rgbColor rgb="FF800080"/>
      <rgbColor rgb="FF800000"/>
      <rgbColor rgb="FF2E6E7E"/>
      <rgbColor rgb="FF0000FF"/>
      <rgbColor rgb="FFB7DEE8"/>
      <rgbColor rgb="FFDEEEEC"/>
      <rgbColor rgb="FFEBF1DE"/>
      <rgbColor rgb="FFFFFF99"/>
      <rgbColor rgb="FF93CDDD"/>
      <rgbColor rgb="FFE6B9B8"/>
      <rgbColor rgb="FFC4BD97"/>
      <rgbColor rgb="FFFAC090"/>
      <rgbColor rgb="FFDDD9C3"/>
      <rgbColor rgb="FF6FB98A"/>
      <rgbColor rgb="FF92D050"/>
      <rgbColor rgb="FFF2C94C"/>
      <rgbColor rgb="FFEAB44A"/>
      <rgbColor rgb="FFC88A2E"/>
      <rgbColor rgb="FF36888A"/>
      <rgbColor rgb="FF948A54"/>
      <rgbColor rgb="FF1F3B4D"/>
      <rgbColor rgb="FF2F8F5B"/>
      <rgbColor rgb="FF003300"/>
      <rgbColor rgb="FFF4F8F9"/>
      <rgbColor rgb="FFFDEADA"/>
      <rgbColor rgb="FFC0564B"/>
      <rgbColor rgb="FF215968"/>
      <rgbColor rgb="FF28323A"/>
      <rgbColor rgb="00003366"/>
      <rgbColor rgb="00339966"/>
      <rgbColor rgb="00003300"/>
      <rgbColor rgb="00333300"/>
      <rgbColor rgb="00993300"/>
      <rgbColor rgb="00993366"/>
      <rgbColor rgb="00333399"/>
      <rgbColor rgb="00333333"/>
    </indexedColors>
    <mruColors>
      <color rgb="FF046D73"/>
      <color rgb="FFE0F1F2"/>
      <color rgb="FF009999"/>
      <color rgb="FF339966"/>
      <color rgb="FFD93030"/>
      <color rgb="FFFFAA17"/>
      <color rgb="FFB7DF72"/>
      <color rgb="FFCBD8DC"/>
      <color rgb="FF1ABEC1"/>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chemeClr val="accent3">
                    <a:lumMod val="50000"/>
                  </a:schemeClr>
                </a:solidFill>
              </a:rPr>
              <a:t>Progress per Action Area</a:t>
            </a:r>
          </a:p>
        </c:rich>
      </c:tx>
      <c:layout>
        <c:manualLayout>
          <c:xMode val="edge"/>
          <c:yMode val="edge"/>
          <c:x val="0.365500066620561"/>
          <c:y val="3.455724639153414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41498441710738765"/>
          <c:y val="0.18977634810854685"/>
          <c:w val="0.5502070288722738"/>
          <c:h val="0.68799398124257816"/>
        </c:manualLayout>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'Progress-Dashboard'!$C$15:$C$25</c:f>
              <c:strCache>
                <c:ptCount val="11"/>
                <c:pt idx="0">
                  <c:v>Policy Adoption</c:v>
                </c:pt>
                <c:pt idx="1">
                  <c:v>Screening &amp; Due Diligence of Recruitment Agents</c:v>
                </c:pt>
                <c:pt idx="2">
                  <c:v>Recruitment Fees and Related Cost Budgeting</c:v>
                </c:pt>
                <c:pt idx="3">
                  <c:v>Agent Contracts</c:v>
                </c:pt>
                <c:pt idx="4">
                  <c:v>Recruitment Process</c:v>
                </c:pt>
                <c:pt idx="5">
                  <c:v>Worker Contracts</c:v>
                </c:pt>
                <c:pt idx="6">
                  <c:v>Worker Awareness &amp; Pre-Departure Training</c:v>
                </c:pt>
                <c:pt idx="7">
                  <c:v>Supplier &amp; Internal Capacity Building</c:v>
                </c:pt>
                <c:pt idx="8">
                  <c:v>Agent Monitoring</c:v>
                </c:pt>
                <c:pt idx="9">
                  <c:v>Remediation</c:v>
                </c:pt>
                <c:pt idx="10">
                  <c:v>Grievance Mechanisms</c:v>
                </c:pt>
              </c:strCache>
            </c:strRef>
          </c:cat>
          <c:val>
            <c:numRef>
              <c:f>'Progress-Dashboard'!$D$15:$D$25</c:f>
              <c:numCache>
                <c:formatCode>General</c:formatCode>
                <c:ptCount val="11"/>
              </c:numCache>
            </c:numRef>
          </c:val>
          <c:extLst xmlns:c15="http://schemas.microsoft.com/office/drawing/2012/chart">
            <c:ext xmlns:c16="http://schemas.microsoft.com/office/drawing/2014/chart" uri="{C3380CC4-5D6E-409C-BE32-E72D297353CC}">
              <c16:uniqueId val="{00000002-0A0E-4560-BF4D-9B7ECF94C116}"/>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'Progress-Dashboard'!$C$15:$C$25</c:f>
              <c:strCache>
                <c:ptCount val="11"/>
                <c:pt idx="0">
                  <c:v>Policy Adoption</c:v>
                </c:pt>
                <c:pt idx="1">
                  <c:v>Screening &amp; Due Diligence of Recruitment Agents</c:v>
                </c:pt>
                <c:pt idx="2">
                  <c:v>Recruitment Fees and Related Cost Budgeting</c:v>
                </c:pt>
                <c:pt idx="3">
                  <c:v>Agent Contracts</c:v>
                </c:pt>
                <c:pt idx="4">
                  <c:v>Recruitment Process</c:v>
                </c:pt>
                <c:pt idx="5">
                  <c:v>Worker Contracts</c:v>
                </c:pt>
                <c:pt idx="6">
                  <c:v>Worker Awareness &amp; Pre-Departure Training</c:v>
                </c:pt>
                <c:pt idx="7">
                  <c:v>Supplier &amp; Internal Capacity Building</c:v>
                </c:pt>
                <c:pt idx="8">
                  <c:v>Agent Monitoring</c:v>
                </c:pt>
                <c:pt idx="9">
                  <c:v>Remediation</c:v>
                </c:pt>
                <c:pt idx="10">
                  <c:v>Grievance Mechanisms</c:v>
                </c:pt>
              </c:strCache>
            </c:strRef>
          </c:cat>
          <c:val>
            <c:numRef>
              <c:f>'Progress-Dashboard'!$E$15:$E$25</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4AD-40BF-BAB6-4223FB115B07}"/>
            </c:ext>
          </c:extLst>
        </c:ser>
        <c:dLbls>
          <c:dLblPos val="inEnd"/>
          <c:showLegendKey val="0"/>
          <c:showVal val="1"/>
          <c:showCatName val="0"/>
          <c:showSerName val="0"/>
          <c:showPercent val="0"/>
          <c:showBubbleSize val="0"/>
        </c:dLbls>
        <c:gapWidth val="182"/>
        <c:overlap val="96"/>
        <c:axId val="271950463"/>
        <c:axId val="1069186048"/>
        <c:extLst/>
      </c:barChart>
      <c:catAx>
        <c:axId val="2719504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69186048"/>
        <c:crosses val="autoZero"/>
        <c:auto val="1"/>
        <c:lblAlgn val="ctr"/>
        <c:lblOffset val="100"/>
        <c:noMultiLvlLbl val="0"/>
      </c:catAx>
      <c:valAx>
        <c:axId val="10691860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1950463"/>
        <c:crosses val="autoZero"/>
        <c:crossBetween val="between"/>
      </c:valAx>
      <c:spPr>
        <a:noFill/>
        <a:ln>
          <a:noFill/>
        </a:ln>
        <a:effectLst/>
      </c:spPr>
    </c:plotArea>
    <c:plotVisOnly val="1"/>
    <c:dispBlanksAs val="gap"/>
    <c:showDLblsOverMax val="0"/>
  </c:chart>
  <c:spPr>
    <a:solidFill>
      <a:schemeClr val="bg1"/>
    </a:solidFill>
    <a:ln w="12700" cap="flat" cmpd="sng" algn="ctr">
      <a:solidFill>
        <a:srgbClr val="E0F1F2"/>
      </a:solidFill>
      <a:round/>
    </a:ln>
    <a:effectLst>
      <a:softEdge rad="0"/>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164041</xdr:colOff>
      <xdr:row>1</xdr:row>
      <xdr:rowOff>58208</xdr:rowOff>
    </xdr:from>
    <xdr:to>
      <xdr:col>1</xdr:col>
      <xdr:colOff>1397000</xdr:colOff>
      <xdr:row>1</xdr:row>
      <xdr:rowOff>396974</xdr:rowOff>
    </xdr:to>
    <xdr:pic>
      <xdr:nvPicPr>
        <xdr:cNvPr id="3" name="Picture 5">
          <a:extLst>
            <a:ext uri="{FF2B5EF4-FFF2-40B4-BE49-F238E27FC236}">
              <a16:creationId xmlns:a16="http://schemas.microsoft.com/office/drawing/2014/main" id="{1F019C3E-B203-4819-B741-213D79E95C55}"/>
            </a:ext>
            <a:ext uri="{147F2762-F138-4A5C-976F-8EAC2B608ADB}">
              <a16:predDERef xmlns:a16="http://schemas.microsoft.com/office/drawing/2014/main" pred="{F4D36ED9-B79A-FC85-26BC-11B2D172A6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3874" y="248708"/>
          <a:ext cx="1232959" cy="338766"/>
        </a:xfrm>
        <a:prstGeom prst="rect">
          <a:avLst/>
        </a:prstGeom>
      </xdr:spPr>
    </xdr:pic>
    <xdr:clientData/>
  </xdr:twoCellAnchor>
  <xdr:twoCellAnchor>
    <xdr:from>
      <xdr:col>4</xdr:col>
      <xdr:colOff>158751</xdr:colOff>
      <xdr:row>2</xdr:row>
      <xdr:rowOff>201084</xdr:rowOff>
    </xdr:from>
    <xdr:to>
      <xdr:col>8</xdr:col>
      <xdr:colOff>3291417</xdr:colOff>
      <xdr:row>11</xdr:row>
      <xdr:rowOff>116416</xdr:rowOff>
    </xdr:to>
    <xdr:graphicFrame macro="">
      <xdr:nvGraphicFramePr>
        <xdr:cNvPr id="4" name="Chart 3">
          <a:extLst>
            <a:ext uri="{FF2B5EF4-FFF2-40B4-BE49-F238E27FC236}">
              <a16:creationId xmlns:a16="http://schemas.microsoft.com/office/drawing/2014/main" id="{58CE51F4-96C9-4FB2-98D6-2EFD75DF6D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87842</xdr:colOff>
      <xdr:row>0</xdr:row>
      <xdr:rowOff>360893</xdr:rowOff>
    </xdr:from>
    <xdr:to>
      <xdr:col>2</xdr:col>
      <xdr:colOff>960120</xdr:colOff>
      <xdr:row>0</xdr:row>
      <xdr:rowOff>1116947</xdr:rowOff>
    </xdr:to>
    <xdr:pic>
      <xdr:nvPicPr>
        <xdr:cNvPr id="2" name="Picture 1">
          <a:extLst>
            <a:ext uri="{FF2B5EF4-FFF2-40B4-BE49-F238E27FC236}">
              <a16:creationId xmlns:a16="http://schemas.microsoft.com/office/drawing/2014/main" id="{3FE9E711-E90B-45BE-8FDF-0E8131F074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0644" y="360893"/>
          <a:ext cx="3390476" cy="756054"/>
        </a:xfrm>
        <a:prstGeom prst="rect">
          <a:avLst/>
        </a:prstGeom>
      </xdr:spPr>
    </xdr:pic>
    <xdr:clientData/>
  </xdr:twoCellAnchor>
</xdr:wsDr>
</file>

<file path=xl/theme/theme1.xml><?xml version="1.0" encoding="utf-8"?>
<a:theme xmlns:a="http://schemas.openxmlformats.org/drawingml/2006/main" name="Office Theme">
  <a:themeElements>
    <a:clrScheme name="Verité 2025">
      <a:dk1>
        <a:srgbClr val="1E1F20"/>
      </a:dk1>
      <a:lt1>
        <a:srgbClr val="FFFFFF"/>
      </a:lt1>
      <a:dk2>
        <a:srgbClr val="022E31"/>
      </a:dk2>
      <a:lt2>
        <a:srgbClr val="F7F7F7"/>
      </a:lt2>
      <a:accent1>
        <a:srgbClr val="D93030"/>
      </a:accent1>
      <a:accent2>
        <a:srgbClr val="034549"/>
      </a:accent2>
      <a:accent3>
        <a:srgbClr val="1ABEC1"/>
      </a:accent3>
      <a:accent4>
        <a:srgbClr val="F0EEED"/>
      </a:accent4>
      <a:accent5>
        <a:srgbClr val="B7DF72"/>
      </a:accent5>
      <a:accent6>
        <a:srgbClr val="FFAA17"/>
      </a:accent6>
      <a:hlink>
        <a:srgbClr val="D93030"/>
      </a:hlink>
      <a:folHlink>
        <a:srgbClr val="6E7174"/>
      </a:folHlink>
    </a:clrScheme>
    <a:fontScheme name="Verite Training - System font Segoe">
      <a:majorFont>
        <a:latin typeface="Segoe UI"/>
        <a:ea typeface=""/>
        <a:cs typeface=""/>
      </a:majorFont>
      <a:minorFont>
        <a:latin typeface="Segoe U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
  <sheetViews>
    <sheetView zoomScaleNormal="100" workbookViewId="0">
      <selection activeCell="E2" sqref="E2"/>
    </sheetView>
  </sheetViews>
  <sheetFormatPr defaultColWidth="8.7109375" defaultRowHeight="14.45"/>
  <cols>
    <col min="1" max="1" width="24.7109375" customWidth="1"/>
    <col min="2" max="3" width="13.7109375" style="1" customWidth="1"/>
    <col min="4" max="4" width="13.7109375" style="1" hidden="1" customWidth="1"/>
    <col min="5" max="5" width="13.7109375" style="1" customWidth="1"/>
    <col min="6" max="6" width="43" customWidth="1"/>
  </cols>
  <sheetData>
    <row r="1" spans="1:6" ht="25.5" customHeight="1">
      <c r="A1" s="2" t="s">
        <v>0</v>
      </c>
      <c r="B1" s="2" t="s">
        <v>1</v>
      </c>
      <c r="C1" s="2" t="s">
        <v>2</v>
      </c>
      <c r="D1" s="2" t="s">
        <v>3</v>
      </c>
      <c r="E1" s="2" t="s">
        <v>4</v>
      </c>
      <c r="F1" s="2" t="s">
        <v>5</v>
      </c>
    </row>
    <row r="2" spans="1:6" ht="54.75" customHeight="1">
      <c r="A2" s="3" t="s">
        <v>6</v>
      </c>
      <c r="B2" s="4">
        <v>1</v>
      </c>
      <c r="C2" s="4">
        <f>B2+1</f>
        <v>2</v>
      </c>
      <c r="D2" s="4" t="str">
        <f>CONCATENATE("1",B2,C2)</f>
        <v>112</v>
      </c>
      <c r="E2" s="4" t="str">
        <f>IFERROR(INDEX('Progression Matrix'!F:F,MATCH(1,('Progression Matrix'!B:B=A2)*('Progression Matrix'!C:C=B2),0)),"Complete")</f>
        <v>Complete</v>
      </c>
      <c r="F2" s="4" t="str">
        <f>IFERROR(INDEX('Progression Matrix'!F:F,MATCH(1,('Progression Matrix'!B:B=A2)*('Progression Matrix'!C:C=B2),0)),"Complete")</f>
        <v>Complete</v>
      </c>
    </row>
    <row r="3" spans="1:6" ht="54.75" customHeight="1">
      <c r="A3" s="5" t="s">
        <v>7</v>
      </c>
      <c r="B3" s="6">
        <v>2</v>
      </c>
      <c r="C3" s="6">
        <v>3</v>
      </c>
      <c r="D3" s="6" t="str">
        <f>CONCATENATE("2",B3,C3)</f>
        <v>223</v>
      </c>
      <c r="E3" s="6" t="str">
        <f>IFERROR(INDEX('Progression Matrix'!F:F,MATCH(1,('Progression Matrix'!B:B=A3)*('Progression Matrix'!C:C=B3),0)),"Complete")</f>
        <v>Complete</v>
      </c>
      <c r="F3" s="6" t="str">
        <f>IFERROR(INDEX('Progression Matrix'!F:F,MATCH(1,('Progression Matrix'!B:B=A3)*('Progression Matrix'!C:C=B3),0)),"Complete")</f>
        <v>Complete</v>
      </c>
    </row>
    <row r="4" spans="1:6" ht="54.75" customHeight="1">
      <c r="A4" s="7" t="s">
        <v>8</v>
      </c>
      <c r="B4" s="8">
        <v>3</v>
      </c>
      <c r="C4" s="8">
        <v>4</v>
      </c>
      <c r="D4" s="8" t="str">
        <f>CONCATENATE("3",B4,C4)</f>
        <v>334</v>
      </c>
      <c r="E4" s="8" t="str">
        <f>IFERROR(INDEX('Progression Matrix'!F:F,MATCH(1,('Progression Matrix'!B:B=A4)*('Progression Matrix'!C:C=B4),0)),"Complete")</f>
        <v>Complete</v>
      </c>
      <c r="F4" s="8" t="str">
        <f>IFERROR(INDEX('Progression Matrix'!F:F,MATCH(1,('Progression Matrix'!B:B=A4)*('Progression Matrix'!C:C=B4),0)),"Complete")</f>
        <v>Complete</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zoomScaleNormal="100" workbookViewId="0">
      <selection activeCell="E2" sqref="E2"/>
    </sheetView>
  </sheetViews>
  <sheetFormatPr defaultColWidth="8.7109375" defaultRowHeight="14.45"/>
  <cols>
    <col min="1" max="1" width="24.7109375" customWidth="1"/>
    <col min="2" max="3" width="13.7109375" customWidth="1"/>
    <col min="4" max="4" width="13.7109375" style="1" customWidth="1"/>
    <col min="5" max="5" width="43" customWidth="1"/>
  </cols>
  <sheetData>
    <row r="1" spans="1:5" ht="25.5" customHeight="1">
      <c r="A1" s="2" t="s">
        <v>0</v>
      </c>
      <c r="B1" s="2" t="s">
        <v>1</v>
      </c>
      <c r="C1" s="2" t="s">
        <v>2</v>
      </c>
      <c r="D1" s="2" t="s">
        <v>4</v>
      </c>
      <c r="E1" s="2" t="s">
        <v>5</v>
      </c>
    </row>
    <row r="2" spans="1:5" ht="54.75" customHeight="1">
      <c r="A2" s="3" t="s">
        <v>6</v>
      </c>
      <c r="B2" s="9">
        <v>0</v>
      </c>
      <c r="C2" s="9">
        <v>1</v>
      </c>
      <c r="D2" s="4" t="str">
        <f>IFERROR(INDEX('Progression Matrix'!F:F,MATCH(1,('Progression Matrix'!B:B=A2)*('Progression Matrix'!C:C=B2),0)),"Complete")</f>
        <v>Complete</v>
      </c>
      <c r="E2" s="9" t="str">
        <f>IFERROR(INDEX('Conformance &amp; Evidence'!D:D,MATCH(1,('Conformance &amp; Evidence'!A:A=A2)*('Conformance &amp; Evidence'!B:B=C2),0)),"")</f>
        <v/>
      </c>
    </row>
    <row r="3" spans="1:5" ht="54.75" customHeight="1">
      <c r="A3" s="5" t="s">
        <v>7</v>
      </c>
      <c r="B3" s="10"/>
      <c r="C3" s="10">
        <f>B3+1</f>
        <v>1</v>
      </c>
      <c r="D3" s="6" t="str">
        <f>IFERROR(INDEX('Progression Matrix'!F:F,MATCH(1,('Progression Matrix'!B:B=A3)*('Progression Matrix'!C:C=B3),0)),"Complete")</f>
        <v>Complete</v>
      </c>
      <c r="E3" s="10" t="str">
        <f>IFERROR(INDEX('Conformance &amp; Evidence'!D:D,MATCH(1,('Conformance &amp; Evidence'!A:A=A3)*('Conformance &amp; Evidence'!B:B=C3),0)),"")</f>
        <v/>
      </c>
    </row>
    <row r="4" spans="1:5" ht="54.75" customHeight="1">
      <c r="A4" s="7" t="s">
        <v>8</v>
      </c>
      <c r="B4" s="11"/>
      <c r="C4" s="11">
        <f>B4+1</f>
        <v>1</v>
      </c>
      <c r="D4" s="8" t="str">
        <f>IFERROR(INDEX('Progression Matrix'!F:F,MATCH(1,('Progression Matrix'!B:B=A4)*('Progression Matrix'!C:C=B4),0)),"Complete")</f>
        <v>Complete</v>
      </c>
      <c r="E4" s="11" t="str">
        <f>IFERROR(INDEX('Conformance &amp; Evidence'!D:D,MATCH(1,('Conformance &amp; Evidence'!A:A=A4)*('Conformance &amp; Evidence'!B:B=C4),0)),"")</f>
        <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topLeftCell="B1" zoomScaleNormal="100" workbookViewId="0"/>
  </sheetViews>
  <sheetFormatPr defaultColWidth="8.7109375" defaultRowHeight="14.45"/>
  <cols>
    <col min="1" max="1" width="10.28515625" hidden="1" customWidth="1"/>
    <col min="2" max="2" width="27.7109375" style="12" customWidth="1"/>
    <col min="3" max="3" width="10.42578125" customWidth="1"/>
    <col min="4" max="5" width="10.28515625" customWidth="1"/>
    <col min="6" max="6" width="44.140625" customWidth="1"/>
  </cols>
  <sheetData>
    <row r="1" spans="1:6" s="16" customFormat="1" ht="35.25" customHeight="1">
      <c r="A1" s="13" t="s">
        <v>3</v>
      </c>
      <c r="B1" s="14" t="s">
        <v>0</v>
      </c>
      <c r="C1" s="2" t="s">
        <v>9</v>
      </c>
      <c r="D1" s="2" t="s">
        <v>10</v>
      </c>
      <c r="E1" s="15" t="s">
        <v>11</v>
      </c>
      <c r="F1" s="2" t="s">
        <v>12</v>
      </c>
    </row>
    <row r="2" spans="1:6" s="16" customFormat="1" ht="28.5" customHeight="1">
      <c r="A2" s="4">
        <v>1</v>
      </c>
      <c r="B2" s="3" t="s">
        <v>6</v>
      </c>
      <c r="C2" s="4">
        <v>0</v>
      </c>
      <c r="D2" s="4">
        <v>1</v>
      </c>
      <c r="E2" s="4" t="str">
        <f t="shared" ref="E2:E13" si="0">CONCATENATE(A2,C2,D2)</f>
        <v>101</v>
      </c>
      <c r="F2" s="3" t="s">
        <v>13</v>
      </c>
    </row>
    <row r="3" spans="1:6" s="16" customFormat="1" ht="28.5" customHeight="1">
      <c r="A3" s="4">
        <v>1</v>
      </c>
      <c r="B3" s="3" t="s">
        <v>6</v>
      </c>
      <c r="C3" s="4">
        <v>1</v>
      </c>
      <c r="D3" s="4">
        <v>2</v>
      </c>
      <c r="E3" s="4" t="str">
        <f t="shared" si="0"/>
        <v>112</v>
      </c>
      <c r="F3" s="3" t="s">
        <v>14</v>
      </c>
    </row>
    <row r="4" spans="1:6" s="16" customFormat="1" ht="28.5" customHeight="1">
      <c r="A4" s="4">
        <v>1</v>
      </c>
      <c r="B4" s="3" t="s">
        <v>6</v>
      </c>
      <c r="C4" s="4">
        <v>2</v>
      </c>
      <c r="D4" s="4">
        <v>3</v>
      </c>
      <c r="E4" s="4" t="str">
        <f t="shared" si="0"/>
        <v>123</v>
      </c>
      <c r="F4" s="3" t="s">
        <v>15</v>
      </c>
    </row>
    <row r="5" spans="1:6" s="16" customFormat="1" ht="28.5" customHeight="1">
      <c r="A5" s="4">
        <v>1</v>
      </c>
      <c r="B5" s="3" t="s">
        <v>6</v>
      </c>
      <c r="C5" s="4">
        <v>3</v>
      </c>
      <c r="D5" s="4">
        <v>4</v>
      </c>
      <c r="E5" s="4" t="str">
        <f t="shared" si="0"/>
        <v>134</v>
      </c>
      <c r="F5" s="3" t="s">
        <v>16</v>
      </c>
    </row>
    <row r="6" spans="1:6" s="16" customFormat="1" ht="28.5" customHeight="1">
      <c r="A6" s="6">
        <v>2</v>
      </c>
      <c r="B6" s="5" t="s">
        <v>7</v>
      </c>
      <c r="C6" s="6">
        <v>0</v>
      </c>
      <c r="D6" s="6">
        <v>1</v>
      </c>
      <c r="E6" s="6" t="str">
        <f t="shared" si="0"/>
        <v>201</v>
      </c>
      <c r="F6" s="5" t="s">
        <v>17</v>
      </c>
    </row>
    <row r="7" spans="1:6" s="16" customFormat="1" ht="28.5" customHeight="1">
      <c r="A7" s="6">
        <v>2</v>
      </c>
      <c r="B7" s="5" t="s">
        <v>7</v>
      </c>
      <c r="C7" s="6">
        <v>1</v>
      </c>
      <c r="D7" s="6">
        <v>2</v>
      </c>
      <c r="E7" s="6" t="str">
        <f t="shared" si="0"/>
        <v>212</v>
      </c>
      <c r="F7" s="5" t="s">
        <v>18</v>
      </c>
    </row>
    <row r="8" spans="1:6" s="16" customFormat="1" ht="28.5" customHeight="1">
      <c r="A8" s="6">
        <v>2</v>
      </c>
      <c r="B8" s="5" t="s">
        <v>7</v>
      </c>
      <c r="C8" s="6">
        <v>2</v>
      </c>
      <c r="D8" s="6">
        <v>3</v>
      </c>
      <c r="E8" s="6" t="str">
        <f t="shared" si="0"/>
        <v>223</v>
      </c>
      <c r="F8" s="5" t="s">
        <v>19</v>
      </c>
    </row>
    <row r="9" spans="1:6" s="16" customFormat="1" ht="28.5" customHeight="1">
      <c r="A9" s="6">
        <v>2</v>
      </c>
      <c r="B9" s="5" t="s">
        <v>7</v>
      </c>
      <c r="C9" s="6">
        <v>3</v>
      </c>
      <c r="D9" s="6">
        <v>4</v>
      </c>
      <c r="E9" s="6" t="str">
        <f t="shared" si="0"/>
        <v>234</v>
      </c>
      <c r="F9" s="5" t="s">
        <v>20</v>
      </c>
    </row>
    <row r="10" spans="1:6" s="16" customFormat="1" ht="28.5" customHeight="1">
      <c r="A10" s="8">
        <v>3</v>
      </c>
      <c r="B10" s="7" t="s">
        <v>8</v>
      </c>
      <c r="C10" s="8">
        <v>0</v>
      </c>
      <c r="D10" s="8">
        <v>1</v>
      </c>
      <c r="E10" s="8" t="str">
        <f t="shared" si="0"/>
        <v>301</v>
      </c>
      <c r="F10" s="7" t="s">
        <v>21</v>
      </c>
    </row>
    <row r="11" spans="1:6" s="16" customFormat="1" ht="28.5" customHeight="1">
      <c r="A11" s="8">
        <v>3</v>
      </c>
      <c r="B11" s="7" t="s">
        <v>8</v>
      </c>
      <c r="C11" s="8">
        <v>1</v>
      </c>
      <c r="D11" s="8">
        <v>2</v>
      </c>
      <c r="E11" s="8" t="str">
        <f t="shared" si="0"/>
        <v>312</v>
      </c>
      <c r="F11" s="7" t="s">
        <v>22</v>
      </c>
    </row>
    <row r="12" spans="1:6" s="16" customFormat="1" ht="28.5" customHeight="1">
      <c r="A12" s="8">
        <v>3</v>
      </c>
      <c r="B12" s="7" t="s">
        <v>8</v>
      </c>
      <c r="C12" s="8">
        <v>2</v>
      </c>
      <c r="D12" s="8">
        <v>3</v>
      </c>
      <c r="E12" s="8" t="str">
        <f t="shared" si="0"/>
        <v>323</v>
      </c>
      <c r="F12" s="7" t="s">
        <v>23</v>
      </c>
    </row>
    <row r="13" spans="1:6" s="16" customFormat="1" ht="28.5" customHeight="1">
      <c r="A13" s="8">
        <v>3</v>
      </c>
      <c r="B13" s="7" t="s">
        <v>8</v>
      </c>
      <c r="C13" s="8">
        <v>3</v>
      </c>
      <c r="D13" s="8">
        <v>4</v>
      </c>
      <c r="E13" s="8" t="str">
        <f t="shared" si="0"/>
        <v>334</v>
      </c>
      <c r="F13" s="7" t="s">
        <v>24</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zoomScaleNormal="100" workbookViewId="0">
      <selection activeCell="B1" sqref="B1"/>
    </sheetView>
  </sheetViews>
  <sheetFormatPr defaultColWidth="8.7109375" defaultRowHeight="14.45"/>
  <cols>
    <col min="1" max="1" width="27.85546875" customWidth="1"/>
    <col min="2" max="2" width="13.7109375" style="1" customWidth="1"/>
    <col min="3" max="3" width="26.42578125" customWidth="1"/>
    <col min="4" max="4" width="36.28515625" customWidth="1"/>
  </cols>
  <sheetData>
    <row r="1" spans="1:4" ht="24.75" customHeight="1">
      <c r="A1" s="14" t="s">
        <v>0</v>
      </c>
      <c r="B1" s="2" t="s">
        <v>11</v>
      </c>
      <c r="C1" s="14" t="s">
        <v>25</v>
      </c>
      <c r="D1" s="14" t="s">
        <v>26</v>
      </c>
    </row>
    <row r="2" spans="1:4" ht="24.75" customHeight="1">
      <c r="A2" s="3" t="s">
        <v>6</v>
      </c>
      <c r="B2" s="4">
        <v>0</v>
      </c>
      <c r="C2" s="3" t="s">
        <v>27</v>
      </c>
      <c r="D2" s="3" t="s">
        <v>28</v>
      </c>
    </row>
    <row r="3" spans="1:4" ht="24.75" customHeight="1">
      <c r="A3" s="3" t="s">
        <v>6</v>
      </c>
      <c r="B3" s="4">
        <v>1</v>
      </c>
      <c r="C3" s="3" t="s">
        <v>29</v>
      </c>
      <c r="D3" s="3" t="s">
        <v>30</v>
      </c>
    </row>
    <row r="4" spans="1:4" ht="24.75" customHeight="1">
      <c r="A4" s="3" t="s">
        <v>6</v>
      </c>
      <c r="B4" s="4">
        <v>2</v>
      </c>
      <c r="C4" s="3" t="s">
        <v>31</v>
      </c>
      <c r="D4" s="3" t="s">
        <v>32</v>
      </c>
    </row>
    <row r="5" spans="1:4" ht="24.75" customHeight="1">
      <c r="A5" s="3" t="s">
        <v>6</v>
      </c>
      <c r="B5" s="4">
        <v>3</v>
      </c>
      <c r="C5" s="3" t="s">
        <v>33</v>
      </c>
      <c r="D5" s="3" t="s">
        <v>34</v>
      </c>
    </row>
    <row r="6" spans="1:4" ht="24.75" customHeight="1">
      <c r="A6" s="3" t="s">
        <v>6</v>
      </c>
      <c r="B6" s="4">
        <v>4</v>
      </c>
      <c r="C6" s="3" t="s">
        <v>35</v>
      </c>
      <c r="D6" s="3" t="s">
        <v>36</v>
      </c>
    </row>
    <row r="7" spans="1:4" ht="24.75" customHeight="1">
      <c r="A7" s="17" t="s">
        <v>7</v>
      </c>
      <c r="B7" s="18">
        <v>0</v>
      </c>
      <c r="C7" s="17" t="s">
        <v>37</v>
      </c>
      <c r="D7" s="17" t="s">
        <v>28</v>
      </c>
    </row>
    <row r="8" spans="1:4" ht="24.75" customHeight="1">
      <c r="A8" s="17" t="s">
        <v>7</v>
      </c>
      <c r="B8" s="18">
        <v>1</v>
      </c>
      <c r="C8" s="17" t="s">
        <v>38</v>
      </c>
      <c r="D8" s="17" t="s">
        <v>39</v>
      </c>
    </row>
    <row r="9" spans="1:4" ht="24.75" customHeight="1">
      <c r="A9" s="17" t="s">
        <v>7</v>
      </c>
      <c r="B9" s="18">
        <v>2</v>
      </c>
      <c r="C9" s="17" t="s">
        <v>40</v>
      </c>
      <c r="D9" s="17" t="s">
        <v>41</v>
      </c>
    </row>
    <row r="10" spans="1:4" ht="24.75" customHeight="1">
      <c r="A10" s="17" t="s">
        <v>7</v>
      </c>
      <c r="B10" s="18">
        <v>3</v>
      </c>
      <c r="C10" s="17" t="s">
        <v>42</v>
      </c>
      <c r="D10" s="17" t="s">
        <v>43</v>
      </c>
    </row>
    <row r="11" spans="1:4" ht="24.75" customHeight="1">
      <c r="A11" s="17" t="s">
        <v>7</v>
      </c>
      <c r="B11" s="18">
        <v>4</v>
      </c>
      <c r="C11" s="17" t="s">
        <v>44</v>
      </c>
      <c r="D11" s="17" t="s">
        <v>45</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
  <sheetViews>
    <sheetView zoomScaleNormal="100" workbookViewId="0"/>
  </sheetViews>
  <sheetFormatPr defaultColWidth="8.7109375" defaultRowHeight="14.45"/>
  <cols>
    <col min="1" max="1" width="23.85546875" customWidth="1"/>
  </cols>
  <sheetData>
    <row r="1" spans="1:2" ht="15" customHeight="1">
      <c r="A1" t="s">
        <v>46</v>
      </c>
      <c r="B1">
        <f>AVERAGE('Self Assessment'!B2:B20)</f>
        <v>0</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6"/>
  <sheetViews>
    <sheetView topLeftCell="A12" zoomScaleNormal="100" workbookViewId="0">
      <selection activeCell="D3" sqref="D3"/>
    </sheetView>
  </sheetViews>
  <sheetFormatPr defaultColWidth="8.7109375" defaultRowHeight="14.45"/>
  <cols>
    <col min="1" max="1" width="15.7109375" customWidth="1"/>
    <col min="2" max="2" width="12.28515625" style="1" customWidth="1"/>
    <col min="3" max="3" width="17" hidden="1" customWidth="1"/>
    <col min="4" max="4" width="109.140625" customWidth="1"/>
    <col min="5" max="5" width="36.28515625" customWidth="1"/>
    <col min="6" max="6" width="20.85546875" customWidth="1"/>
    <col min="7" max="7" width="14" customWidth="1"/>
    <col min="8" max="8" width="13.28515625" customWidth="1"/>
  </cols>
  <sheetData>
    <row r="1" spans="1:7" ht="24.75" customHeight="1">
      <c r="A1" s="14" t="s">
        <v>0</v>
      </c>
      <c r="B1" s="2" t="s">
        <v>11</v>
      </c>
      <c r="C1" s="33" t="s">
        <v>47</v>
      </c>
      <c r="D1" s="14" t="s">
        <v>48</v>
      </c>
      <c r="E1" s="14" t="s">
        <v>49</v>
      </c>
      <c r="F1" s="19" t="s">
        <v>50</v>
      </c>
      <c r="G1" s="19" t="s">
        <v>51</v>
      </c>
    </row>
    <row r="2" spans="1:7" ht="174" customHeight="1">
      <c r="A2" s="20" t="s">
        <v>52</v>
      </c>
      <c r="B2" s="21">
        <v>101</v>
      </c>
      <c r="C2" s="34" t="s">
        <v>53</v>
      </c>
      <c r="D2" s="22" t="s">
        <v>54</v>
      </c>
      <c r="E2" s="3" t="s">
        <v>30</v>
      </c>
      <c r="F2" s="29" t="s">
        <v>55</v>
      </c>
      <c r="G2" s="35">
        <v>0</v>
      </c>
    </row>
    <row r="3" spans="1:7" ht="96" customHeight="1">
      <c r="A3" s="20" t="s">
        <v>52</v>
      </c>
      <c r="B3" s="21">
        <v>102</v>
      </c>
      <c r="C3" s="23" t="s">
        <v>56</v>
      </c>
      <c r="D3" s="22" t="s">
        <v>57</v>
      </c>
      <c r="E3" s="3" t="s">
        <v>30</v>
      </c>
      <c r="F3" s="29" t="s">
        <v>55</v>
      </c>
      <c r="G3" s="35">
        <v>0</v>
      </c>
    </row>
    <row r="4" spans="1:7" ht="15" customHeight="1">
      <c r="A4" s="20" t="s">
        <v>52</v>
      </c>
      <c r="B4" s="21">
        <v>103</v>
      </c>
      <c r="C4" s="34" t="s">
        <v>58</v>
      </c>
      <c r="D4" s="21" t="s">
        <v>59</v>
      </c>
      <c r="E4" s="3" t="s">
        <v>34</v>
      </c>
      <c r="F4" s="29" t="s">
        <v>55</v>
      </c>
      <c r="G4" s="35">
        <v>0</v>
      </c>
    </row>
    <row r="5" spans="1:7" ht="14.25" customHeight="1">
      <c r="A5" s="20" t="s">
        <v>52</v>
      </c>
      <c r="B5" s="21">
        <v>104</v>
      </c>
      <c r="C5" s="34" t="s">
        <v>60</v>
      </c>
      <c r="D5" s="21" t="s">
        <v>59</v>
      </c>
      <c r="E5" s="3" t="s">
        <v>36</v>
      </c>
      <c r="F5" s="29" t="s">
        <v>55</v>
      </c>
      <c r="G5" s="35">
        <v>0</v>
      </c>
    </row>
    <row r="6" spans="1:7" ht="73.5" customHeight="1">
      <c r="A6" s="36" t="s">
        <v>61</v>
      </c>
      <c r="B6" s="36">
        <v>201</v>
      </c>
      <c r="C6" s="37" t="s">
        <v>62</v>
      </c>
      <c r="D6" s="38" t="s">
        <v>63</v>
      </c>
      <c r="E6" s="169" t="s">
        <v>64</v>
      </c>
      <c r="F6" s="29"/>
      <c r="G6" s="29"/>
    </row>
    <row r="7" spans="1:7" ht="24.75" customHeight="1">
      <c r="A7" s="36" t="s">
        <v>61</v>
      </c>
      <c r="B7" s="36">
        <v>202</v>
      </c>
      <c r="C7" s="37" t="s">
        <v>65</v>
      </c>
      <c r="D7" s="36" t="s">
        <v>59</v>
      </c>
      <c r="E7" s="169"/>
      <c r="F7" s="29"/>
      <c r="G7" s="29"/>
    </row>
    <row r="8" spans="1:7" ht="24.75" customHeight="1">
      <c r="A8" s="36" t="s">
        <v>61</v>
      </c>
      <c r="B8" s="36">
        <v>203</v>
      </c>
      <c r="C8" s="37" t="s">
        <v>66</v>
      </c>
      <c r="D8" s="36" t="s">
        <v>59</v>
      </c>
      <c r="E8" s="169"/>
      <c r="F8" s="29"/>
      <c r="G8" s="29"/>
    </row>
    <row r="9" spans="1:7" ht="24.75" customHeight="1">
      <c r="A9" s="36" t="s">
        <v>61</v>
      </c>
      <c r="B9" s="36">
        <v>204</v>
      </c>
      <c r="C9" s="37" t="s">
        <v>67</v>
      </c>
      <c r="D9" s="36" t="s">
        <v>59</v>
      </c>
      <c r="E9" s="169"/>
      <c r="F9" s="29"/>
      <c r="G9" s="29"/>
    </row>
    <row r="10" spans="1:7" ht="81" customHeight="1">
      <c r="A10" s="24" t="s">
        <v>61</v>
      </c>
      <c r="B10" s="24">
        <v>301</v>
      </c>
      <c r="C10" s="39" t="s">
        <v>68</v>
      </c>
      <c r="D10" s="24" t="s">
        <v>69</v>
      </c>
      <c r="E10" s="40" t="s">
        <v>70</v>
      </c>
      <c r="F10" s="29"/>
      <c r="G10" s="29"/>
    </row>
    <row r="11" spans="1:7" ht="28.5" customHeight="1">
      <c r="A11" s="24" t="s">
        <v>71</v>
      </c>
      <c r="B11" s="24">
        <v>302</v>
      </c>
      <c r="C11" s="39" t="s">
        <v>72</v>
      </c>
      <c r="D11" s="25" t="s">
        <v>59</v>
      </c>
      <c r="E11" s="40" t="s">
        <v>73</v>
      </c>
      <c r="F11" s="29"/>
      <c r="G11" s="29"/>
    </row>
    <row r="12" spans="1:7" ht="165" customHeight="1">
      <c r="A12" s="24" t="s">
        <v>71</v>
      </c>
      <c r="B12" s="24">
        <v>303</v>
      </c>
      <c r="C12" s="39" t="s">
        <v>74</v>
      </c>
      <c r="D12" s="24" t="s">
        <v>75</v>
      </c>
      <c r="E12" s="24" t="s">
        <v>76</v>
      </c>
      <c r="F12" s="29"/>
      <c r="G12" s="29"/>
    </row>
    <row r="13" spans="1:7" ht="15" customHeight="1">
      <c r="A13" s="24" t="s">
        <v>71</v>
      </c>
      <c r="B13" s="24">
        <v>304</v>
      </c>
      <c r="C13" s="39" t="s">
        <v>77</v>
      </c>
      <c r="D13" s="25" t="s">
        <v>59</v>
      </c>
      <c r="E13" s="25" t="s">
        <v>78</v>
      </c>
      <c r="F13" s="29"/>
      <c r="G13" s="29"/>
    </row>
    <row r="14" spans="1:7" ht="15" customHeight="1">
      <c r="A14" s="26" t="s">
        <v>61</v>
      </c>
      <c r="B14" s="26">
        <v>401</v>
      </c>
      <c r="C14" s="41" t="s">
        <v>79</v>
      </c>
      <c r="D14" s="26" t="s">
        <v>59</v>
      </c>
      <c r="E14" s="170" t="s">
        <v>80</v>
      </c>
      <c r="F14" s="29"/>
      <c r="G14" s="29"/>
    </row>
    <row r="15" spans="1:7" ht="15" customHeight="1">
      <c r="A15" s="26" t="s">
        <v>61</v>
      </c>
      <c r="B15" s="27">
        <v>402</v>
      </c>
      <c r="C15" s="41" t="s">
        <v>81</v>
      </c>
      <c r="D15" s="26" t="s">
        <v>59</v>
      </c>
      <c r="E15" s="170"/>
      <c r="F15" s="29"/>
      <c r="G15" s="29"/>
    </row>
    <row r="16" spans="1:7" ht="15" customHeight="1">
      <c r="A16" s="26" t="s">
        <v>71</v>
      </c>
      <c r="B16" s="26">
        <v>403</v>
      </c>
      <c r="C16" s="41" t="s">
        <v>82</v>
      </c>
      <c r="D16" s="26" t="s">
        <v>59</v>
      </c>
      <c r="E16" s="170"/>
      <c r="F16" s="29"/>
      <c r="G16" s="29"/>
    </row>
    <row r="17" spans="1:7" ht="15" customHeight="1">
      <c r="A17" s="26" t="s">
        <v>71</v>
      </c>
      <c r="B17" s="27">
        <v>404</v>
      </c>
      <c r="C17" s="41" t="s">
        <v>83</v>
      </c>
      <c r="D17" s="26" t="s">
        <v>59</v>
      </c>
      <c r="E17" s="170"/>
      <c r="F17" s="29"/>
      <c r="G17" s="29"/>
    </row>
    <row r="18" spans="1:7" ht="15" customHeight="1">
      <c r="A18" s="28" t="s">
        <v>71</v>
      </c>
      <c r="B18" s="28">
        <v>501</v>
      </c>
      <c r="C18" s="42" t="s">
        <v>84</v>
      </c>
      <c r="D18" s="43" t="s">
        <v>85</v>
      </c>
      <c r="E18" s="171" t="s">
        <v>64</v>
      </c>
      <c r="F18" s="29"/>
      <c r="G18" s="29"/>
    </row>
    <row r="19" spans="1:7" ht="15" customHeight="1">
      <c r="A19" s="28" t="s">
        <v>71</v>
      </c>
      <c r="B19" s="28">
        <v>502</v>
      </c>
      <c r="C19" s="42" t="s">
        <v>86</v>
      </c>
      <c r="D19" s="43" t="s">
        <v>59</v>
      </c>
      <c r="E19" s="171"/>
      <c r="F19" s="29"/>
      <c r="G19" s="29"/>
    </row>
    <row r="20" spans="1:7" ht="15" customHeight="1">
      <c r="A20" s="28" t="s">
        <v>71</v>
      </c>
      <c r="B20" s="28">
        <v>503</v>
      </c>
      <c r="C20" s="42" t="s">
        <v>87</v>
      </c>
      <c r="D20" s="43" t="s">
        <v>59</v>
      </c>
      <c r="E20" s="171"/>
      <c r="F20" s="29"/>
      <c r="G20" s="29"/>
    </row>
    <row r="21" spans="1:7" ht="15" customHeight="1">
      <c r="A21" s="28" t="s">
        <v>71</v>
      </c>
      <c r="B21" s="28">
        <v>504</v>
      </c>
      <c r="C21" s="42" t="s">
        <v>88</v>
      </c>
      <c r="D21" s="43" t="s">
        <v>59</v>
      </c>
      <c r="E21" s="171"/>
      <c r="F21" s="29"/>
      <c r="G21" s="29"/>
    </row>
    <row r="22" spans="1:7" ht="15" customHeight="1">
      <c r="A22" s="28" t="s">
        <v>71</v>
      </c>
      <c r="B22" s="28">
        <v>505</v>
      </c>
      <c r="C22" s="42" t="s">
        <v>89</v>
      </c>
      <c r="D22" s="43" t="s">
        <v>59</v>
      </c>
      <c r="E22" s="43" t="s">
        <v>90</v>
      </c>
      <c r="F22" s="29"/>
      <c r="G22" s="29"/>
    </row>
    <row r="23" spans="1:7" ht="15" customHeight="1">
      <c r="A23" s="30" t="s">
        <v>71</v>
      </c>
      <c r="B23" s="30">
        <v>601</v>
      </c>
      <c r="C23" s="44" t="s">
        <v>91</v>
      </c>
      <c r="D23" s="30" t="s">
        <v>59</v>
      </c>
      <c r="E23" s="30" t="s">
        <v>92</v>
      </c>
      <c r="F23" s="29"/>
      <c r="G23" s="29"/>
    </row>
    <row r="24" spans="1:7" ht="15" customHeight="1">
      <c r="A24" s="30" t="s">
        <v>71</v>
      </c>
      <c r="B24" s="30">
        <v>602</v>
      </c>
      <c r="C24" s="44" t="s">
        <v>93</v>
      </c>
      <c r="D24" s="30" t="s">
        <v>59</v>
      </c>
      <c r="E24" s="30" t="s">
        <v>94</v>
      </c>
      <c r="F24" s="29"/>
      <c r="G24" s="29"/>
    </row>
    <row r="25" spans="1:7" ht="15" customHeight="1">
      <c r="A25" s="30" t="s">
        <v>71</v>
      </c>
      <c r="B25" s="30">
        <v>603</v>
      </c>
      <c r="C25" s="45" t="s">
        <v>95</v>
      </c>
      <c r="D25" s="30" t="s">
        <v>59</v>
      </c>
      <c r="E25" s="30" t="s">
        <v>96</v>
      </c>
      <c r="F25" s="29"/>
      <c r="G25" s="29"/>
    </row>
    <row r="26" spans="1:7" ht="15" customHeight="1">
      <c r="A26" s="30" t="s">
        <v>71</v>
      </c>
      <c r="B26" s="30">
        <v>604</v>
      </c>
      <c r="C26" s="45" t="s">
        <v>97</v>
      </c>
      <c r="D26" s="30" t="s">
        <v>59</v>
      </c>
      <c r="E26" s="30" t="s">
        <v>98</v>
      </c>
      <c r="F26" s="29"/>
      <c r="G26" s="29"/>
    </row>
    <row r="27" spans="1:7" ht="15" customHeight="1">
      <c r="A27" s="21" t="s">
        <v>61</v>
      </c>
      <c r="B27" s="21">
        <v>701</v>
      </c>
      <c r="C27" s="34" t="s">
        <v>99</v>
      </c>
      <c r="D27" s="21" t="s">
        <v>59</v>
      </c>
      <c r="E27" s="21" t="s">
        <v>100</v>
      </c>
      <c r="F27" s="29"/>
      <c r="G27" s="29"/>
    </row>
    <row r="28" spans="1:7" ht="15" customHeight="1">
      <c r="A28" s="21" t="s">
        <v>71</v>
      </c>
      <c r="B28" s="21">
        <v>702</v>
      </c>
      <c r="C28" s="34" t="s">
        <v>101</v>
      </c>
      <c r="D28" s="21" t="s">
        <v>59</v>
      </c>
      <c r="E28" s="21" t="s">
        <v>102</v>
      </c>
      <c r="F28" s="29"/>
      <c r="G28" s="29"/>
    </row>
    <row r="29" spans="1:7" ht="15" customHeight="1">
      <c r="A29" s="21" t="s">
        <v>71</v>
      </c>
      <c r="B29" s="21">
        <v>703</v>
      </c>
      <c r="C29" s="34" t="s">
        <v>103</v>
      </c>
      <c r="D29" s="21" t="s">
        <v>59</v>
      </c>
      <c r="E29" s="21" t="s">
        <v>104</v>
      </c>
      <c r="F29" s="29"/>
      <c r="G29" s="29"/>
    </row>
    <row r="30" spans="1:7" ht="15" customHeight="1">
      <c r="A30" s="21" t="s">
        <v>71</v>
      </c>
      <c r="B30" s="21">
        <v>704</v>
      </c>
      <c r="C30" s="34" t="s">
        <v>105</v>
      </c>
      <c r="D30" s="21" t="s">
        <v>59</v>
      </c>
      <c r="E30" s="21" t="s">
        <v>102</v>
      </c>
      <c r="F30" s="29"/>
      <c r="G30" s="29"/>
    </row>
    <row r="31" spans="1:7" ht="15" customHeight="1">
      <c r="A31" s="21" t="s">
        <v>71</v>
      </c>
      <c r="B31" s="21">
        <v>705</v>
      </c>
      <c r="C31" s="34" t="s">
        <v>106</v>
      </c>
      <c r="D31" s="21" t="s">
        <v>59</v>
      </c>
      <c r="E31" s="21" t="s">
        <v>107</v>
      </c>
      <c r="F31" s="29"/>
      <c r="G31" s="29"/>
    </row>
    <row r="32" spans="1:7" ht="15" customHeight="1">
      <c r="A32" s="31" t="s">
        <v>71</v>
      </c>
      <c r="B32" s="31">
        <v>801</v>
      </c>
      <c r="C32" s="46" t="s">
        <v>108</v>
      </c>
      <c r="D32" s="31" t="s">
        <v>59</v>
      </c>
      <c r="E32" s="31" t="s">
        <v>92</v>
      </c>
      <c r="F32" s="29"/>
      <c r="G32" s="29"/>
    </row>
    <row r="33" spans="1:7" ht="15" customHeight="1">
      <c r="A33" s="31" t="s">
        <v>71</v>
      </c>
      <c r="B33" s="47">
        <v>802</v>
      </c>
      <c r="C33" s="48" t="s">
        <v>109</v>
      </c>
      <c r="D33" s="31" t="s">
        <v>59</v>
      </c>
      <c r="E33" s="31" t="s">
        <v>110</v>
      </c>
      <c r="F33" s="29"/>
      <c r="G33" s="29"/>
    </row>
    <row r="34" spans="1:7" ht="15" customHeight="1">
      <c r="A34" s="31" t="s">
        <v>71</v>
      </c>
      <c r="B34" s="31">
        <v>803</v>
      </c>
      <c r="C34" s="48" t="s">
        <v>111</v>
      </c>
      <c r="D34" s="31" t="s">
        <v>59</v>
      </c>
      <c r="E34" s="31" t="s">
        <v>112</v>
      </c>
      <c r="F34" s="29"/>
      <c r="G34" s="29"/>
    </row>
    <row r="35" spans="1:7" ht="15" customHeight="1">
      <c r="A35" s="31" t="s">
        <v>71</v>
      </c>
      <c r="B35" s="47">
        <v>804</v>
      </c>
      <c r="C35" s="46" t="s">
        <v>113</v>
      </c>
      <c r="D35" s="31" t="s">
        <v>59</v>
      </c>
      <c r="E35" s="31" t="s">
        <v>114</v>
      </c>
      <c r="F35" s="29"/>
      <c r="G35" s="29"/>
    </row>
    <row r="36" spans="1:7" ht="15" customHeight="1">
      <c r="A36" s="31" t="s">
        <v>71</v>
      </c>
      <c r="B36" s="31">
        <v>805</v>
      </c>
      <c r="C36" s="49" t="s">
        <v>115</v>
      </c>
      <c r="D36" s="31" t="s">
        <v>59</v>
      </c>
      <c r="E36" s="31" t="s">
        <v>116</v>
      </c>
      <c r="F36" s="29"/>
      <c r="G36" s="29"/>
    </row>
    <row r="37" spans="1:7" ht="15" customHeight="1">
      <c r="A37" s="32" t="s">
        <v>61</v>
      </c>
      <c r="B37" s="32">
        <v>901</v>
      </c>
      <c r="C37" s="50" t="s">
        <v>117</v>
      </c>
      <c r="D37" s="32" t="s">
        <v>59</v>
      </c>
      <c r="E37" s="32" t="s">
        <v>118</v>
      </c>
      <c r="F37" s="29"/>
      <c r="G37" s="29"/>
    </row>
    <row r="38" spans="1:7" ht="15" customHeight="1">
      <c r="A38" s="32" t="s">
        <v>61</v>
      </c>
      <c r="B38" s="32">
        <v>902</v>
      </c>
      <c r="C38" s="50" t="s">
        <v>119</v>
      </c>
      <c r="D38" s="32" t="s">
        <v>59</v>
      </c>
      <c r="E38" s="32" t="s">
        <v>118</v>
      </c>
      <c r="F38" s="29"/>
      <c r="G38" s="29"/>
    </row>
    <row r="39" spans="1:7" ht="15" customHeight="1">
      <c r="A39" s="32" t="s">
        <v>61</v>
      </c>
      <c r="B39" s="32">
        <v>903</v>
      </c>
      <c r="C39" s="50" t="s">
        <v>120</v>
      </c>
      <c r="D39" s="32" t="s">
        <v>59</v>
      </c>
      <c r="E39" s="32" t="s">
        <v>118</v>
      </c>
      <c r="F39" s="29"/>
      <c r="G39" s="29"/>
    </row>
    <row r="40" spans="1:7" ht="15" customHeight="1">
      <c r="A40" s="32" t="s">
        <v>71</v>
      </c>
      <c r="B40" s="32">
        <v>904</v>
      </c>
      <c r="C40" s="50" t="s">
        <v>121</v>
      </c>
      <c r="D40" s="32" t="s">
        <v>59</v>
      </c>
      <c r="E40" s="32" t="s">
        <v>122</v>
      </c>
      <c r="F40" s="29"/>
      <c r="G40" s="29"/>
    </row>
    <row r="41" spans="1:7" ht="15" customHeight="1">
      <c r="A41" s="32" t="s">
        <v>71</v>
      </c>
      <c r="B41" s="32">
        <v>905</v>
      </c>
      <c r="C41" s="50" t="s">
        <v>123</v>
      </c>
      <c r="D41" s="32" t="s">
        <v>59</v>
      </c>
      <c r="E41" s="32" t="s">
        <v>124</v>
      </c>
      <c r="F41" s="29"/>
      <c r="G41" s="29"/>
    </row>
    <row r="46" spans="1:7" ht="15" customHeight="1">
      <c r="D46" s="51" t="s">
        <v>46</v>
      </c>
      <c r="E46" s="51" t="e">
        <f>AVERAGE('Self Assessment'!E47:E65)</f>
        <v>#DIV/0!</v>
      </c>
    </row>
  </sheetData>
  <mergeCells count="3">
    <mergeCell ref="E6:E9"/>
    <mergeCell ref="E14:E17"/>
    <mergeCell ref="E18:E21"/>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
  <sheetViews>
    <sheetView zoomScaleNormal="100" workbookViewId="0"/>
  </sheetViews>
  <sheetFormatPr defaultColWidth="8.7109375" defaultRowHeight="14.45"/>
  <cols>
    <col min="1" max="1" width="23.5703125" customWidth="1"/>
    <col min="2" max="2" width="19" customWidth="1"/>
    <col min="3" max="3" width="25" customWidth="1"/>
  </cols>
  <sheetData>
    <row r="1" spans="1:3" ht="15" customHeight="1">
      <c r="A1" t="s">
        <v>0</v>
      </c>
      <c r="B1" t="s">
        <v>125</v>
      </c>
      <c r="C1" t="s">
        <v>26</v>
      </c>
    </row>
    <row r="2" spans="1:3" ht="15" customHeight="1">
      <c r="A2" t="s">
        <v>6</v>
      </c>
      <c r="B2" t="str">
        <f>'Self Assessment'!D2</f>
        <v>Complete</v>
      </c>
      <c r="C2" t="str">
        <f>'Self Assessment'!E2</f>
        <v/>
      </c>
    </row>
    <row r="3" spans="1:3" ht="15" customHeight="1">
      <c r="A3" t="s">
        <v>7</v>
      </c>
      <c r="B3" t="str">
        <f>'Self Assessment'!D3</f>
        <v>Complete</v>
      </c>
      <c r="C3" t="str">
        <f>'Self Assessment'!E3</f>
        <v/>
      </c>
    </row>
    <row r="4" spans="1:3" ht="15" customHeight="1">
      <c r="A4" t="s">
        <v>8</v>
      </c>
      <c r="B4" t="str">
        <f>'Self Assessment'!D4</f>
        <v>Complete</v>
      </c>
      <c r="C4" t="str">
        <f>'Self Assessment'!E4</f>
        <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D2:D7"/>
  <sheetViews>
    <sheetView zoomScaleNormal="100" workbookViewId="0">
      <selection activeCell="D8" sqref="D8"/>
    </sheetView>
  </sheetViews>
  <sheetFormatPr defaultColWidth="8.7109375" defaultRowHeight="14.45"/>
  <cols>
    <col min="4" max="4" width="22.28515625" customWidth="1"/>
  </cols>
  <sheetData>
    <row r="2" spans="4:4" ht="15" customHeight="1">
      <c r="D2" s="52" t="s">
        <v>126</v>
      </c>
    </row>
    <row r="3" spans="4:4" ht="15" customHeight="1">
      <c r="D3" s="52" t="s">
        <v>127</v>
      </c>
    </row>
    <row r="4" spans="4:4" ht="15" customHeight="1">
      <c r="D4" s="52" t="s">
        <v>128</v>
      </c>
    </row>
    <row r="5" spans="4:4" ht="15" customHeight="1">
      <c r="D5" s="52" t="s">
        <v>129</v>
      </c>
    </row>
    <row r="6" spans="4:4" ht="15" customHeight="1">
      <c r="D6" s="52" t="s">
        <v>130</v>
      </c>
    </row>
    <row r="7" spans="4:4" ht="15" customHeight="1">
      <c r="D7" s="52" t="s">
        <v>131</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60F4-F6CA-4F32-B69A-FC5B255BB77A}">
  <sheetPr>
    <tabColor theme="6"/>
    <pageSetUpPr fitToPage="1"/>
  </sheetPr>
  <dimension ref="A1:CC919"/>
  <sheetViews>
    <sheetView showGridLines="0" zoomScale="80" zoomScaleNormal="80" workbookViewId="0">
      <selection activeCell="B8" sqref="B8"/>
    </sheetView>
  </sheetViews>
  <sheetFormatPr defaultColWidth="9.140625" defaultRowHeight="14.45"/>
  <cols>
    <col min="1" max="1" width="5.42578125" style="58" customWidth="1"/>
    <col min="2" max="2" width="31.42578125" style="59" customWidth="1"/>
    <col min="3" max="3" width="5.42578125" style="59" customWidth="1"/>
    <col min="4" max="4" width="39" style="58" customWidth="1"/>
    <col min="5" max="5" width="18.140625" style="59" customWidth="1"/>
    <col min="6" max="6" width="31.140625" style="59" customWidth="1"/>
    <col min="7" max="7" width="5.5703125" style="58" hidden="1" customWidth="1"/>
    <col min="8" max="8" width="5.5703125" style="60" hidden="1" customWidth="1"/>
    <col min="9" max="9" width="49.5703125" style="60" customWidth="1"/>
    <col min="10" max="10" width="9.140625" style="58"/>
    <col min="11" max="11" width="17" style="58" customWidth="1"/>
    <col min="12" max="43" width="9.140625" style="58"/>
    <col min="44" max="47" width="9.140625" style="65"/>
    <col min="48" max="81" width="9.140625" style="58"/>
    <col min="82" max="16384" width="9.140625" style="59"/>
  </cols>
  <sheetData>
    <row r="1" spans="1:81" s="72" customFormat="1">
      <c r="A1" s="71"/>
      <c r="B1" s="71"/>
      <c r="C1" s="71"/>
      <c r="D1" s="71"/>
      <c r="E1" s="71"/>
      <c r="F1" s="71"/>
      <c r="G1" s="71"/>
      <c r="H1" s="71"/>
      <c r="I1" s="71"/>
      <c r="J1" s="71"/>
      <c r="K1" s="71"/>
      <c r="L1" s="71"/>
      <c r="M1" s="71"/>
      <c r="N1" s="71"/>
      <c r="O1" s="71"/>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row>
    <row r="2" spans="1:81" s="58" customFormat="1" ht="38.25" customHeight="1">
      <c r="A2" s="71"/>
      <c r="B2" s="172" t="s">
        <v>132</v>
      </c>
      <c r="C2" s="172"/>
      <c r="D2" s="172"/>
      <c r="E2" s="172"/>
      <c r="F2" s="172"/>
      <c r="G2" s="172"/>
      <c r="H2" s="172"/>
      <c r="I2" s="172"/>
      <c r="J2" s="71"/>
      <c r="K2" s="71"/>
      <c r="L2" s="71"/>
      <c r="M2" s="71"/>
      <c r="N2" s="71"/>
      <c r="O2" s="71"/>
      <c r="AR2" s="65"/>
      <c r="AS2" s="65"/>
      <c r="AT2" s="65"/>
      <c r="AU2" s="65"/>
    </row>
    <row r="3" spans="1:81" s="58" customFormat="1" ht="18" customHeight="1">
      <c r="A3" s="71"/>
      <c r="B3" s="75"/>
      <c r="C3" s="74"/>
      <c r="D3" s="74"/>
      <c r="E3" s="74"/>
      <c r="F3" s="74"/>
      <c r="G3" s="74"/>
      <c r="H3" s="74"/>
      <c r="I3" s="74"/>
      <c r="J3" s="74"/>
      <c r="K3" s="74"/>
      <c r="L3" s="74"/>
      <c r="M3" s="71"/>
      <c r="N3" s="71"/>
      <c r="O3" s="71"/>
    </row>
    <row r="4" spans="1:81" s="61" customFormat="1" ht="30" customHeight="1">
      <c r="A4" s="73"/>
      <c r="B4" s="88" t="s">
        <v>133</v>
      </c>
      <c r="C4" s="93"/>
      <c r="D4" s="95">
        <f>SUM(Progression!G5:G101)/SUM(Progression!D5:D101)</f>
        <v>0</v>
      </c>
      <c r="E4" s="74"/>
      <c r="F4" s="74"/>
      <c r="G4" s="74"/>
      <c r="H4" s="74"/>
      <c r="I4" s="74"/>
      <c r="J4" s="74"/>
      <c r="K4" s="74"/>
      <c r="L4" s="74"/>
      <c r="M4" s="73"/>
      <c r="N4" s="74"/>
      <c r="O4" s="74"/>
      <c r="P4" s="74"/>
      <c r="Q4" s="74"/>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66"/>
      <c r="AS4" s="66"/>
      <c r="AT4" s="66"/>
      <c r="AU4" s="66"/>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row>
    <row r="5" spans="1:81" s="63" customFormat="1" ht="13.5" customHeight="1">
      <c r="A5" s="74"/>
      <c r="B5" s="80"/>
      <c r="C5" s="81"/>
      <c r="D5" s="84"/>
      <c r="E5" s="74"/>
      <c r="F5" s="74"/>
      <c r="G5" s="74"/>
      <c r="H5" s="74"/>
      <c r="I5" s="74"/>
      <c r="J5" s="74"/>
      <c r="K5" s="74"/>
      <c r="L5" s="74"/>
      <c r="M5" s="74"/>
      <c r="N5" s="74"/>
      <c r="O5" s="74"/>
      <c r="P5" s="74"/>
      <c r="Q5" s="74"/>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7"/>
      <c r="AS5" s="67"/>
      <c r="AT5" s="67"/>
      <c r="AU5" s="67"/>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row>
    <row r="6" spans="1:81" s="58" customFormat="1" ht="29.25" customHeight="1">
      <c r="A6" s="71"/>
      <c r="B6" s="88" t="s">
        <v>134</v>
      </c>
      <c r="C6" s="93"/>
      <c r="D6" s="95" t="str">
        <f>CONCATENATE(COUNTIF(Progression!F5:F101,1)," out of ",(COUNTIF(Progression!F5:F101,1)+COUNTIF(Progression!F5:F101,0)))</f>
        <v>0 out of 47</v>
      </c>
      <c r="E6" s="74"/>
      <c r="F6" s="74"/>
      <c r="G6" s="74"/>
      <c r="H6" s="74"/>
      <c r="I6" s="74"/>
      <c r="J6" s="74"/>
      <c r="K6" s="74"/>
      <c r="L6" s="74"/>
      <c r="M6" s="71"/>
      <c r="N6" s="74"/>
      <c r="O6" s="74"/>
      <c r="P6" s="74"/>
      <c r="Q6" s="74"/>
      <c r="AR6" s="65"/>
      <c r="AS6" s="65"/>
      <c r="AT6" s="65"/>
      <c r="AU6" s="65"/>
    </row>
    <row r="7" spans="1:81" s="58" customFormat="1" ht="13.5" customHeight="1">
      <c r="A7" s="71"/>
      <c r="B7" s="82"/>
      <c r="C7" s="82"/>
      <c r="D7" s="94"/>
      <c r="E7" s="74"/>
      <c r="F7" s="74"/>
      <c r="G7" s="74"/>
      <c r="H7" s="74"/>
      <c r="I7" s="74"/>
      <c r="J7" s="74"/>
      <c r="K7" s="74"/>
      <c r="L7" s="74"/>
      <c r="M7" s="71"/>
      <c r="N7" s="74"/>
      <c r="O7" s="74"/>
      <c r="P7" s="74"/>
      <c r="Q7" s="74"/>
      <c r="AR7" s="65"/>
      <c r="AS7" s="65"/>
      <c r="AT7" s="65"/>
      <c r="AU7" s="65"/>
    </row>
    <row r="8" spans="1:81" ht="30" customHeight="1">
      <c r="A8" s="71"/>
      <c r="B8" s="88" t="s">
        <v>135</v>
      </c>
      <c r="C8" s="93"/>
      <c r="D8" s="96">
        <f>COUNTIF(Progression!F5:F101,0)</f>
        <v>47</v>
      </c>
      <c r="E8" s="74"/>
      <c r="F8" s="74"/>
      <c r="G8" s="74"/>
      <c r="H8" s="74"/>
      <c r="I8" s="74"/>
      <c r="J8" s="74"/>
      <c r="K8" s="74"/>
      <c r="L8" s="74"/>
      <c r="M8" s="71"/>
      <c r="N8" s="74"/>
      <c r="O8" s="74"/>
      <c r="P8" s="74"/>
      <c r="Q8" s="74"/>
    </row>
    <row r="9" spans="1:81" ht="12.75" customHeight="1">
      <c r="A9" s="71"/>
      <c r="B9" s="83"/>
      <c r="C9" s="81"/>
      <c r="D9" s="84"/>
      <c r="E9" s="74"/>
      <c r="F9" s="74"/>
      <c r="G9" s="74"/>
      <c r="H9" s="74"/>
      <c r="I9" s="74"/>
      <c r="J9" s="74"/>
      <c r="K9" s="74"/>
      <c r="L9" s="74"/>
      <c r="M9" s="71"/>
      <c r="N9" s="74"/>
      <c r="O9" s="74"/>
      <c r="P9" s="74"/>
      <c r="Q9" s="74"/>
    </row>
    <row r="10" spans="1:81" ht="28.5" customHeight="1">
      <c r="A10" s="71"/>
      <c r="B10" s="88" t="s">
        <v>136</v>
      </c>
      <c r="C10" s="93"/>
      <c r="D10" s="96" t="str" cm="1">
        <f t="array" ref="D10">_xlfn.IFS(D4&lt;=0.25,"Beginner",D4&lt;=0.5,"Developing",D4&lt;=0.75,"Advancing",D4&gt;0.75,"Leading")</f>
        <v>Beginner</v>
      </c>
      <c r="E10" s="74"/>
      <c r="F10" s="74"/>
      <c r="G10" s="74"/>
      <c r="H10" s="74"/>
      <c r="I10" s="74"/>
      <c r="J10" s="74"/>
      <c r="K10" s="74"/>
      <c r="L10" s="74"/>
      <c r="M10" s="71"/>
      <c r="N10" s="74"/>
      <c r="O10" s="74"/>
      <c r="P10" s="74"/>
      <c r="Q10" s="74"/>
    </row>
    <row r="11" spans="1:81" ht="61.5" customHeight="1">
      <c r="A11" s="71"/>
      <c r="B11" s="175" t="str" cm="1">
        <f t="array" ref="B11">"Highest Risk Area(s): "&amp;_xlfn.TEXTJOIN(", ",TRUE,_xlfn._xlws.FILTER(C15:C25,E15:E25=MIN(E15:E25)))</f>
        <v>Highest Risk Area(s): Policy Adoption, Screening &amp; Due Diligence of Recruitment Agents, Recruitment Fees and Related Cost Budgeting, Agent Contracts, Recruitment Process, Worker Contracts, Worker Awareness &amp; Pre-Departure Training, Supplier &amp; Internal Capacity Building, Agent Monitoring, Remediation, Grievance Mechanisms</v>
      </c>
      <c r="C11" s="175"/>
      <c r="D11" s="176"/>
      <c r="E11" s="71"/>
      <c r="F11" s="71"/>
      <c r="G11" s="71"/>
      <c r="H11" s="76"/>
      <c r="I11" s="76"/>
      <c r="J11" s="71"/>
      <c r="K11" s="71"/>
      <c r="L11" s="71"/>
      <c r="M11" s="71"/>
      <c r="N11" s="74"/>
      <c r="O11" s="74"/>
      <c r="P11" s="74"/>
      <c r="Q11" s="74"/>
    </row>
    <row r="12" spans="1:81" ht="15" customHeight="1">
      <c r="A12" s="71"/>
      <c r="B12" s="71"/>
      <c r="C12" s="71"/>
      <c r="D12" s="71"/>
      <c r="E12" s="71"/>
      <c r="F12" s="71"/>
      <c r="G12" s="71"/>
      <c r="H12" s="76"/>
      <c r="I12" s="76"/>
      <c r="J12" s="71"/>
      <c r="K12" s="71"/>
      <c r="L12" s="71"/>
      <c r="M12" s="71"/>
      <c r="N12" s="74"/>
      <c r="O12" s="74"/>
      <c r="P12" s="74"/>
      <c r="Q12" s="74"/>
    </row>
    <row r="13" spans="1:81" ht="23.25" customHeight="1">
      <c r="A13" s="71"/>
      <c r="B13" s="85" t="s">
        <v>137</v>
      </c>
      <c r="C13" s="86"/>
      <c r="D13" s="86"/>
      <c r="E13" s="86"/>
      <c r="F13" s="87"/>
      <c r="G13" s="86"/>
      <c r="H13" s="86"/>
      <c r="I13" s="86"/>
      <c r="J13" s="71"/>
      <c r="K13" s="71"/>
      <c r="L13" s="71"/>
      <c r="M13" s="71"/>
      <c r="N13" s="71"/>
      <c r="O13" s="71"/>
    </row>
    <row r="14" spans="1:81" ht="24.75" customHeight="1">
      <c r="A14" s="71"/>
      <c r="B14" s="88" t="s">
        <v>138</v>
      </c>
      <c r="C14" s="177" t="s">
        <v>139</v>
      </c>
      <c r="D14" s="177"/>
      <c r="E14" s="88" t="s">
        <v>140</v>
      </c>
      <c r="F14" s="178" t="s">
        <v>141</v>
      </c>
      <c r="G14" s="178"/>
      <c r="H14" s="178"/>
      <c r="I14" s="178"/>
      <c r="J14" s="71"/>
      <c r="K14" s="71"/>
      <c r="L14" s="71"/>
      <c r="M14" s="71"/>
      <c r="N14" s="71"/>
      <c r="O14" s="71"/>
    </row>
    <row r="15" spans="1:81" ht="21.75" customHeight="1">
      <c r="A15" s="71"/>
      <c r="B15" s="89">
        <v>100</v>
      </c>
      <c r="C15" s="173" t="s">
        <v>142</v>
      </c>
      <c r="D15" s="173"/>
      <c r="E15" s="90">
        <f>ROUND(SUM(Progression!G5:G8)+0.000001,0)/100</f>
        <v>0</v>
      </c>
      <c r="F15" s="179" t="str">
        <f>IF(SUM(Progression!G5:G8)&lt;100,_xlfn.CONCAT("Pending Actions: ",IF(RIGHT(TRIM(_xlfn.CONCAT(Progression!I5:I8)),1)=",", LEFT(TRIM(_xlfn.CONCAT(Progression!I5:I8)), LEN(_xlfn.CONCAT(Progression!I5:I8))-1), _xlfn.CONCAT(Progression!I5:I8))),"Yes")</f>
        <v>Pending Actions: 101,102,103,104</v>
      </c>
      <c r="G15" s="179"/>
      <c r="H15" s="179"/>
      <c r="I15" s="179"/>
      <c r="J15" s="71"/>
      <c r="K15" s="71"/>
      <c r="L15" s="71"/>
      <c r="M15" s="71"/>
      <c r="N15" s="71"/>
      <c r="O15" s="71"/>
    </row>
    <row r="16" spans="1:81" ht="27.75" customHeight="1">
      <c r="A16" s="71"/>
      <c r="B16" s="91">
        <v>200</v>
      </c>
      <c r="C16" s="174" t="s">
        <v>143</v>
      </c>
      <c r="D16" s="174"/>
      <c r="E16" s="92">
        <f>ROUND(SUM(Progression!G14:G16)+0.000001,0)/100</f>
        <v>0</v>
      </c>
      <c r="F16" s="180" t="str">
        <f>IF(SUM(Progression!G14:G16)&lt;100,_xlfn.CONCAT("Pending Actions: ",IF(RIGHT(TRIM(_xlfn.CONCAT(Progression!I14:I16)),1)=",", LEFT(TRIM(_xlfn.CONCAT(Progression!I14:I16)), LEN(_xlfn.CONCAT(Progression!I14:I16))-1), _xlfn.CONCAT(Progression!I14:I16))),"Yes")</f>
        <v>Pending Actions: 201,202,203</v>
      </c>
      <c r="G16" s="180"/>
      <c r="H16" s="180"/>
      <c r="I16" s="180"/>
      <c r="J16" s="71"/>
      <c r="K16" s="71"/>
      <c r="L16" s="71"/>
      <c r="M16" s="71"/>
      <c r="N16" s="71"/>
      <c r="O16" s="71"/>
    </row>
    <row r="17" spans="1:81" ht="21.75" customHeight="1">
      <c r="A17" s="71"/>
      <c r="B17" s="89">
        <v>300</v>
      </c>
      <c r="C17" s="173" t="s">
        <v>144</v>
      </c>
      <c r="D17" s="173"/>
      <c r="E17" s="90">
        <f>ROUND(SUM(Progression!G22:G25)+0.000001,0)/100</f>
        <v>0</v>
      </c>
      <c r="F17" s="179" t="str">
        <f>IF(SUM(Progression!G22:G25)&lt;100,_xlfn.CONCAT("Pending Actions: ",IF(RIGHT(TRIM(_xlfn.CONCAT(Progression!I22:I25)),1)=",", LEFT(TRIM(_xlfn.CONCAT(Progression!I22:I25)), LEN(_xlfn.CONCAT(Progression!I22:I25))-1), _xlfn.CONCAT(Progression!I22:I25))),"Yes")</f>
        <v>Pending Actions: 301,302,303,304</v>
      </c>
      <c r="G17" s="179"/>
      <c r="H17" s="179"/>
      <c r="I17" s="179"/>
      <c r="J17" s="71"/>
      <c r="K17" s="71"/>
      <c r="L17" s="71"/>
      <c r="M17" s="71"/>
      <c r="N17" s="71"/>
      <c r="O17" s="71"/>
    </row>
    <row r="18" spans="1:81" ht="21.75" customHeight="1">
      <c r="A18" s="71"/>
      <c r="B18" s="91">
        <v>400</v>
      </c>
      <c r="C18" s="174" t="s">
        <v>145</v>
      </c>
      <c r="D18" s="174"/>
      <c r="E18" s="92">
        <f>ROUND(SUM(Progression!G31:G33)+0.000001,0)/100</f>
        <v>0</v>
      </c>
      <c r="F18" s="180" t="str">
        <f>IF(SUM(Progression!G31:G36)&lt;100,_xlfn.CONCAT("Pending Actions: ",IF(RIGHT(TRIM(_xlfn.CONCAT(Progression!F31:F36)),1)=",", LEFT(TRIM(_xlfn.CONCAT(Progression!F31:F36)), LEN(_xlfn.CONCAT(Progression!F31:F36))-1), _xlfn.CONCAT(Progression!I31:I36))),"Yes")</f>
        <v>Pending Actions: 401,402,403,404,405,406,</v>
      </c>
      <c r="G18" s="180"/>
      <c r="H18" s="180"/>
      <c r="I18" s="180"/>
      <c r="J18" s="71"/>
      <c r="K18" s="71"/>
      <c r="L18" s="71"/>
      <c r="M18" s="71"/>
      <c r="N18" s="71"/>
      <c r="O18" s="71"/>
    </row>
    <row r="19" spans="1:81" s="65" customFormat="1" ht="21.75" customHeight="1">
      <c r="A19" s="71"/>
      <c r="B19" s="89">
        <v>500</v>
      </c>
      <c r="C19" s="173" t="s">
        <v>146</v>
      </c>
      <c r="D19" s="173"/>
      <c r="E19" s="90">
        <f>ROUND(SUM(Progression!G42:G46)+0.000001,0)/100</f>
        <v>0</v>
      </c>
      <c r="F19" s="179" t="str">
        <f>IF(SUM(Progression!G42:G46)&lt;100,_xlfn.CONCAT("Pending Actions: ",IF(RIGHT(TRIM(_xlfn.CONCAT(Progression!F42:F46)),1)=",", LEFT(TRIM(_xlfn.CONCAT(Progression!F42:F46)), LEN(_xlfn.CONCAT(Progression!F42:F46))-1), _xlfn.CONCAT(Progression!I42:I46))),"Yes")</f>
        <v>Pending Actions: 501,502,503,504,505,</v>
      </c>
      <c r="G19" s="179"/>
      <c r="H19" s="179"/>
      <c r="I19" s="179"/>
      <c r="J19" s="71"/>
      <c r="K19" s="71"/>
      <c r="L19" s="71"/>
      <c r="M19" s="71"/>
      <c r="N19" s="71"/>
      <c r="O19" s="71"/>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row>
    <row r="20" spans="1:81" s="65" customFormat="1" ht="21.75" customHeight="1">
      <c r="A20" s="71"/>
      <c r="B20" s="91">
        <v>600</v>
      </c>
      <c r="C20" s="174" t="s">
        <v>147</v>
      </c>
      <c r="D20" s="174"/>
      <c r="E20" s="92">
        <f>ROUND(SUM(Progression!G52:G55)+0.000001,0)/100</f>
        <v>0</v>
      </c>
      <c r="F20" s="180" t="str">
        <f>IF(SUM(Progression!G52:G57)&lt;100,_xlfn.CONCAT("Pending Actions: ",IF(RIGHT(TRIM(_xlfn.CONCAT(Progression!I52:I57)),1)=",", LEFT(TRIM(_xlfn.CONCAT(Progression!I52:I57)), LEN(_xlfn.CONCAT(Progression!I52:I57))-1), _xlfn.CONCAT(Progression!I52:I57))),"Yes")</f>
        <v>Pending Actions: 601,602,603,604,605,606</v>
      </c>
      <c r="G20" s="180"/>
      <c r="H20" s="180"/>
      <c r="I20" s="180"/>
      <c r="J20" s="71"/>
      <c r="K20" s="71"/>
      <c r="L20" s="71"/>
      <c r="M20" s="71"/>
      <c r="N20" s="71"/>
      <c r="O20" s="71"/>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row>
    <row r="21" spans="1:81" s="65" customFormat="1" ht="21.75" customHeight="1">
      <c r="A21" s="71"/>
      <c r="B21" s="89">
        <v>700</v>
      </c>
      <c r="C21" s="173" t="s">
        <v>148</v>
      </c>
      <c r="D21" s="173"/>
      <c r="E21" s="90">
        <f>ROUND(SUM(Progression!G63:G65)+0.000001,0)/100</f>
        <v>0</v>
      </c>
      <c r="F21" s="179" t="str">
        <f>IF(SUM(Progression!G63:G65)&lt;100,_xlfn.CONCAT("Pending Actions: ",IF(RIGHT(TRIM(_xlfn.CONCAT(Progression!I63:I65)),1)=",", LEFT(TRIM(_xlfn.CONCAT(Progression!I63:I65)), LEN(_xlfn.CONCAT(Progression!I63:I65))-1), _xlfn.CONCAT(Progression!I63:I65))),"Yes")</f>
        <v>Pending Actions: 701,702,703</v>
      </c>
      <c r="G21" s="179"/>
      <c r="H21" s="179"/>
      <c r="I21" s="179"/>
      <c r="J21" s="71"/>
      <c r="K21" s="71"/>
      <c r="L21" s="71"/>
      <c r="M21" s="71"/>
      <c r="N21" s="71"/>
      <c r="O21" s="71"/>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row>
    <row r="22" spans="1:81" s="65" customFormat="1" ht="21.75" customHeight="1">
      <c r="A22" s="71"/>
      <c r="B22" s="91">
        <v>800</v>
      </c>
      <c r="C22" s="174" t="s">
        <v>149</v>
      </c>
      <c r="D22" s="174"/>
      <c r="E22" s="92">
        <f>ROUND(SUM(Progression!G71:G74)+0.000001,0)/100</f>
        <v>0</v>
      </c>
      <c r="F22" s="180" t="str">
        <f>IF(SUM(Progression!G71:G74)&lt;100,_xlfn.CONCAT("Pending Actions: ",IF(RIGHT(TRIM(_xlfn.CONCAT(Progression!I71:I74)),1)=",", LEFT(TRIM(_xlfn.CONCAT(Progression!I71:I74)), LEN(_xlfn.CONCAT(Progression!I71:I74))-1), _xlfn.CONCAT(Progression!I71:I74))),"Yes")</f>
        <v>Pending Actions: 801,802,803,804</v>
      </c>
      <c r="G22" s="180"/>
      <c r="H22" s="180"/>
      <c r="I22" s="180"/>
      <c r="J22" s="71"/>
      <c r="K22" s="71"/>
      <c r="L22" s="71"/>
      <c r="M22" s="71"/>
      <c r="N22" s="71"/>
      <c r="O22" s="71"/>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row>
    <row r="23" spans="1:81" s="65" customFormat="1" ht="21.75" customHeight="1">
      <c r="A23" s="71"/>
      <c r="B23" s="89">
        <v>900</v>
      </c>
      <c r="C23" s="173" t="s">
        <v>150</v>
      </c>
      <c r="D23" s="173"/>
      <c r="E23" s="90">
        <f>ROUND(SUM(Progression!G80:G83)+0.000001,0)/100</f>
        <v>0</v>
      </c>
      <c r="F23" s="179" t="str">
        <f>IF(SUM(Progression!G80:G83)&lt;100,_xlfn.CONCAT("Pending Actions: ",IF(RIGHT(TRIM(_xlfn.CONCAT(Progression!I80:I83)),1)=",", LEFT(TRIM(_xlfn.CONCAT(Progression!I80:I83)), LEN(_xlfn.CONCAT(Progression!I80:I83))-1), _xlfn.CONCAT(Progression!I80:I83))),"Yes")</f>
        <v>Pending Actions: 901,902,903,904</v>
      </c>
      <c r="G23" s="179"/>
      <c r="H23" s="179"/>
      <c r="I23" s="179"/>
      <c r="J23" s="71"/>
      <c r="K23" s="71"/>
      <c r="L23" s="71"/>
      <c r="M23" s="71"/>
      <c r="N23" s="71"/>
      <c r="O23" s="71"/>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row>
    <row r="24" spans="1:81" s="65" customFormat="1" ht="21.75" customHeight="1">
      <c r="A24" s="71"/>
      <c r="B24" s="91">
        <v>1000</v>
      </c>
      <c r="C24" s="174" t="s">
        <v>151</v>
      </c>
      <c r="D24" s="174"/>
      <c r="E24" s="92">
        <f>ROUND(SUM(Progression!G89:G92)+0.000001,0)/100</f>
        <v>0</v>
      </c>
      <c r="F24" s="180" t="str">
        <f>IF(SUM(Progression!G89:G92)&lt;100,_xlfn.CONCAT("Pending Actions: ",IF(RIGHT(TRIM(_xlfn.CONCAT(Progression!I89:I92)),1)=",", LEFT(TRIM(_xlfn.CONCAT(Progression!I89:I92)), LEN(_xlfn.CONCAT(Progression!I89:I92))-1), _xlfn.CONCAT(Progression!I89:I92))),"Yes")</f>
        <v>Pending Actions: 1001,1002,1003,1004</v>
      </c>
      <c r="G24" s="180"/>
      <c r="H24" s="180"/>
      <c r="I24" s="180"/>
      <c r="J24" s="79"/>
      <c r="K24" s="71"/>
      <c r="L24" s="71"/>
      <c r="M24" s="71"/>
      <c r="N24" s="71"/>
      <c r="O24" s="71"/>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row>
    <row r="25" spans="1:81" s="65" customFormat="1" ht="21.75" customHeight="1">
      <c r="A25" s="71"/>
      <c r="B25" s="89">
        <v>200</v>
      </c>
      <c r="C25" s="173" t="s">
        <v>152</v>
      </c>
      <c r="D25" s="173"/>
      <c r="E25" s="90">
        <f>ROUND(SUM(Progression!G98:G101)+0.000001,0)/100</f>
        <v>0</v>
      </c>
      <c r="F25" s="179" t="str">
        <f>IF(SUM(Progression!G98:G101)&lt;100,_xlfn.CONCAT("Pending Actions: ",IF(RIGHT(TRIM(_xlfn.CONCAT(Progression!I98:I101)),1)=",", LEFT(TRIM(_xlfn.CONCAT(Progression!I98:I101)), LEN(_xlfn.CONCAT(Progression!I98:I101))-1), _xlfn.CONCAT(Progression!I82:I85))),"Yes")</f>
        <v>Pending Actions: 2001,2002,2003,2004</v>
      </c>
      <c r="G25" s="179"/>
      <c r="H25" s="179"/>
      <c r="I25" s="179"/>
      <c r="J25" s="79"/>
      <c r="K25" s="71"/>
      <c r="L25" s="71"/>
      <c r="M25" s="71"/>
      <c r="N25" s="71"/>
      <c r="O25" s="71"/>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row>
    <row r="26" spans="1:81" s="65" customFormat="1" ht="15" customHeight="1">
      <c r="A26" s="71"/>
      <c r="B26" s="58"/>
      <c r="C26" s="58"/>
      <c r="D26" s="58"/>
      <c r="E26" s="58"/>
      <c r="F26" s="78"/>
      <c r="G26" s="58"/>
      <c r="H26" s="64"/>
      <c r="I26" s="64"/>
      <c r="J26" s="71"/>
      <c r="K26" s="71"/>
      <c r="L26" s="71"/>
      <c r="M26" s="71"/>
      <c r="N26" s="71"/>
      <c r="O26" s="71"/>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row>
    <row r="27" spans="1:81" s="65" customFormat="1" ht="15" customHeight="1">
      <c r="A27" s="71"/>
      <c r="B27" s="58"/>
      <c r="C27" s="77"/>
      <c r="D27" s="77"/>
      <c r="E27" s="77"/>
      <c r="F27" s="77"/>
      <c r="G27" s="77"/>
      <c r="H27" s="77"/>
      <c r="I27" s="77"/>
      <c r="J27" s="71"/>
      <c r="K27" s="71"/>
      <c r="L27" s="71"/>
      <c r="M27" s="71"/>
      <c r="N27" s="71"/>
      <c r="O27" s="71"/>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row>
    <row r="28" spans="1:81" s="65" customFormat="1" ht="15" customHeight="1">
      <c r="A28" s="71"/>
      <c r="B28" s="58"/>
      <c r="C28" s="58"/>
      <c r="D28" s="58"/>
      <c r="E28" s="58"/>
      <c r="F28" s="58"/>
      <c r="G28" s="58"/>
      <c r="H28" s="58"/>
      <c r="I28" s="58"/>
      <c r="J28" s="71"/>
      <c r="K28" s="71"/>
      <c r="L28" s="71"/>
      <c r="M28" s="71"/>
      <c r="N28" s="71"/>
      <c r="O28" s="71"/>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row>
    <row r="29" spans="1:81" s="65" customFormat="1" ht="15" customHeight="1">
      <c r="A29" s="71"/>
      <c r="B29" s="58"/>
      <c r="C29" s="58"/>
      <c r="D29" s="58"/>
      <c r="E29" s="58"/>
      <c r="F29" s="58"/>
      <c r="G29" s="58"/>
      <c r="H29" s="58"/>
      <c r="I29" s="58"/>
      <c r="J29" s="71"/>
      <c r="K29" s="71"/>
      <c r="L29" s="71"/>
      <c r="M29" s="71"/>
      <c r="N29" s="71"/>
      <c r="O29" s="71"/>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row>
    <row r="30" spans="1:81" s="58" customFormat="1" ht="15" customHeight="1">
      <c r="A30" s="71"/>
      <c r="J30" s="71"/>
      <c r="K30" s="71"/>
      <c r="L30" s="71"/>
      <c r="M30" s="71"/>
      <c r="N30" s="71"/>
      <c r="O30" s="71"/>
    </row>
    <row r="31" spans="1:81" s="58" customFormat="1" ht="15" customHeight="1">
      <c r="A31" s="71"/>
      <c r="J31" s="71"/>
      <c r="K31" s="71"/>
      <c r="L31" s="71"/>
      <c r="M31" s="71"/>
      <c r="N31" s="71"/>
      <c r="O31" s="71"/>
    </row>
    <row r="32" spans="1:81" s="58" customFormat="1" ht="15" customHeight="1">
      <c r="A32" s="71"/>
      <c r="B32" s="71"/>
      <c r="C32" s="71"/>
      <c r="D32" s="71"/>
      <c r="E32" s="71"/>
      <c r="F32" s="71"/>
      <c r="G32" s="71"/>
      <c r="H32" s="76"/>
      <c r="I32" s="76"/>
      <c r="J32" s="71"/>
      <c r="K32" s="71"/>
      <c r="L32" s="71"/>
      <c r="M32" s="71"/>
      <c r="N32" s="71"/>
      <c r="O32" s="71"/>
    </row>
    <row r="33" spans="1:15" s="58" customFormat="1" ht="15" customHeight="1">
      <c r="A33" s="71"/>
      <c r="B33" s="71"/>
      <c r="C33" s="71"/>
      <c r="D33" s="71"/>
      <c r="E33" s="71"/>
      <c r="F33" s="71"/>
      <c r="G33" s="71"/>
      <c r="H33" s="76"/>
      <c r="I33" s="76"/>
      <c r="J33" s="71"/>
      <c r="K33" s="71"/>
      <c r="L33" s="71"/>
      <c r="M33" s="71"/>
      <c r="N33" s="71"/>
      <c r="O33" s="71"/>
    </row>
    <row r="34" spans="1:15" s="58" customFormat="1" ht="15" customHeight="1">
      <c r="A34" s="71"/>
      <c r="B34" s="71"/>
      <c r="C34" s="71"/>
      <c r="D34" s="71"/>
      <c r="E34" s="71"/>
      <c r="F34" s="71"/>
      <c r="G34" s="71"/>
      <c r="H34" s="76"/>
      <c r="I34" s="76"/>
      <c r="J34" s="71"/>
      <c r="K34" s="71"/>
      <c r="L34" s="71"/>
      <c r="M34" s="71"/>
      <c r="N34" s="71"/>
      <c r="O34" s="71"/>
    </row>
    <row r="35" spans="1:15" s="58" customFormat="1" ht="15" customHeight="1">
      <c r="A35" s="71"/>
      <c r="B35" s="71"/>
      <c r="C35" s="71"/>
      <c r="D35" s="71"/>
      <c r="E35" s="71"/>
      <c r="F35" s="71"/>
      <c r="G35" s="71"/>
      <c r="H35" s="76"/>
      <c r="I35" s="76"/>
      <c r="J35" s="71"/>
      <c r="K35" s="71"/>
      <c r="L35" s="71"/>
      <c r="M35" s="71"/>
      <c r="N35" s="71"/>
      <c r="O35" s="71"/>
    </row>
    <row r="36" spans="1:15" s="58" customFormat="1" ht="15" customHeight="1">
      <c r="H36" s="64"/>
      <c r="I36" s="64"/>
    </row>
    <row r="37" spans="1:15" s="58" customFormat="1" ht="15" customHeight="1">
      <c r="H37" s="64"/>
      <c r="I37" s="64"/>
    </row>
    <row r="38" spans="1:15" s="58" customFormat="1" ht="15" customHeight="1">
      <c r="H38" s="64"/>
      <c r="I38" s="64"/>
    </row>
    <row r="39" spans="1:15" s="58" customFormat="1" ht="15" customHeight="1">
      <c r="H39" s="64"/>
      <c r="I39" s="64"/>
    </row>
    <row r="40" spans="1:15" s="58" customFormat="1" ht="15" customHeight="1">
      <c r="H40" s="64"/>
      <c r="I40" s="64"/>
    </row>
    <row r="41" spans="1:15" s="58" customFormat="1" ht="15" customHeight="1">
      <c r="H41" s="64"/>
      <c r="I41" s="64"/>
    </row>
    <row r="42" spans="1:15" s="58" customFormat="1" ht="15" customHeight="1">
      <c r="H42" s="64"/>
      <c r="I42" s="64"/>
    </row>
    <row r="43" spans="1:15" s="58" customFormat="1" ht="15" customHeight="1">
      <c r="H43" s="64"/>
      <c r="I43" s="64"/>
    </row>
    <row r="44" spans="1:15" s="58" customFormat="1" ht="15" customHeight="1">
      <c r="H44" s="64"/>
      <c r="I44" s="64"/>
    </row>
    <row r="45" spans="1:15" s="58" customFormat="1" ht="15" customHeight="1">
      <c r="H45" s="64"/>
      <c r="I45" s="64"/>
    </row>
    <row r="46" spans="1:15" s="58" customFormat="1" ht="15" customHeight="1">
      <c r="H46" s="64"/>
      <c r="I46" s="64"/>
    </row>
    <row r="47" spans="1:15" s="58" customFormat="1" ht="15" customHeight="1">
      <c r="H47" s="64"/>
      <c r="I47" s="64"/>
    </row>
    <row r="48" spans="1:15" s="58" customFormat="1" ht="15" customHeight="1">
      <c r="H48" s="64"/>
      <c r="I48" s="64"/>
    </row>
    <row r="49" spans="8:9" s="58" customFormat="1" ht="15" customHeight="1">
      <c r="H49" s="64"/>
      <c r="I49" s="64"/>
    </row>
    <row r="50" spans="8:9" s="58" customFormat="1" ht="15" customHeight="1">
      <c r="H50" s="64"/>
      <c r="I50" s="64"/>
    </row>
    <row r="51" spans="8:9" s="58" customFormat="1" ht="15" customHeight="1">
      <c r="H51" s="64"/>
      <c r="I51" s="64"/>
    </row>
    <row r="52" spans="8:9" s="58" customFormat="1" ht="15" customHeight="1">
      <c r="H52" s="64"/>
      <c r="I52" s="64"/>
    </row>
    <row r="53" spans="8:9" s="58" customFormat="1" ht="15" customHeight="1">
      <c r="H53" s="64"/>
      <c r="I53" s="64"/>
    </row>
    <row r="54" spans="8:9" s="58" customFormat="1" ht="15" customHeight="1">
      <c r="H54" s="64"/>
      <c r="I54" s="64"/>
    </row>
    <row r="55" spans="8:9" s="58" customFormat="1" ht="15" customHeight="1">
      <c r="H55" s="64"/>
      <c r="I55" s="64"/>
    </row>
    <row r="56" spans="8:9" s="58" customFormat="1" ht="15" customHeight="1">
      <c r="H56" s="64"/>
      <c r="I56" s="64"/>
    </row>
    <row r="57" spans="8:9" s="58" customFormat="1" ht="15" customHeight="1">
      <c r="H57" s="64"/>
      <c r="I57" s="64"/>
    </row>
    <row r="58" spans="8:9" s="58" customFormat="1" ht="15" customHeight="1">
      <c r="H58" s="64"/>
      <c r="I58" s="64"/>
    </row>
    <row r="59" spans="8:9" s="58" customFormat="1" ht="15" customHeight="1">
      <c r="H59" s="64"/>
      <c r="I59" s="64"/>
    </row>
    <row r="60" spans="8:9" s="58" customFormat="1" ht="15" customHeight="1">
      <c r="H60" s="64"/>
      <c r="I60" s="64"/>
    </row>
    <row r="61" spans="8:9" s="58" customFormat="1" ht="15" customHeight="1">
      <c r="H61" s="64"/>
      <c r="I61" s="64"/>
    </row>
    <row r="62" spans="8:9" s="58" customFormat="1" ht="15" customHeight="1">
      <c r="H62" s="64"/>
      <c r="I62" s="64"/>
    </row>
    <row r="63" spans="8:9" s="58" customFormat="1" ht="15" customHeight="1">
      <c r="H63" s="64"/>
      <c r="I63" s="64"/>
    </row>
    <row r="64" spans="8:9" s="58" customFormat="1" ht="15" customHeight="1">
      <c r="H64" s="64"/>
      <c r="I64" s="64"/>
    </row>
    <row r="65" spans="8:9" s="58" customFormat="1" ht="15" customHeight="1">
      <c r="H65" s="64"/>
      <c r="I65" s="64"/>
    </row>
    <row r="66" spans="8:9" s="58" customFormat="1" ht="15" customHeight="1">
      <c r="H66" s="64"/>
      <c r="I66" s="64"/>
    </row>
    <row r="67" spans="8:9" s="58" customFormat="1" ht="15" customHeight="1">
      <c r="H67" s="64"/>
      <c r="I67" s="64"/>
    </row>
    <row r="68" spans="8:9" s="58" customFormat="1" ht="15" customHeight="1">
      <c r="H68" s="64"/>
      <c r="I68" s="64"/>
    </row>
    <row r="69" spans="8:9" s="58" customFormat="1" ht="15" customHeight="1">
      <c r="H69" s="64"/>
      <c r="I69" s="64"/>
    </row>
    <row r="70" spans="8:9" s="58" customFormat="1" ht="15" customHeight="1">
      <c r="H70" s="64"/>
      <c r="I70" s="64"/>
    </row>
    <row r="71" spans="8:9" s="58" customFormat="1" ht="15" customHeight="1">
      <c r="H71" s="64"/>
      <c r="I71" s="64"/>
    </row>
    <row r="72" spans="8:9" s="58" customFormat="1" ht="15" customHeight="1">
      <c r="H72" s="64"/>
      <c r="I72" s="64"/>
    </row>
    <row r="73" spans="8:9" s="58" customFormat="1" ht="15" customHeight="1">
      <c r="H73" s="64"/>
      <c r="I73" s="64"/>
    </row>
    <row r="74" spans="8:9" s="58" customFormat="1" ht="15" customHeight="1">
      <c r="H74" s="64"/>
      <c r="I74" s="64"/>
    </row>
    <row r="75" spans="8:9" s="58" customFormat="1" ht="15" customHeight="1">
      <c r="H75" s="64"/>
      <c r="I75" s="64"/>
    </row>
    <row r="76" spans="8:9" s="58" customFormat="1" ht="15" customHeight="1">
      <c r="H76" s="64"/>
      <c r="I76" s="64"/>
    </row>
    <row r="77" spans="8:9" s="58" customFormat="1" ht="15" customHeight="1">
      <c r="H77" s="64"/>
      <c r="I77" s="64"/>
    </row>
    <row r="78" spans="8:9" s="58" customFormat="1" ht="15" customHeight="1">
      <c r="H78" s="64"/>
      <c r="I78" s="64"/>
    </row>
    <row r="79" spans="8:9" s="58" customFormat="1" ht="15" customHeight="1">
      <c r="H79" s="64"/>
      <c r="I79" s="64"/>
    </row>
    <row r="80" spans="8:9" s="58" customFormat="1" ht="15" customHeight="1">
      <c r="H80" s="64"/>
      <c r="I80" s="64"/>
    </row>
    <row r="81" spans="8:47" s="58" customFormat="1" ht="15" customHeight="1">
      <c r="H81" s="64"/>
      <c r="I81" s="64"/>
    </row>
    <row r="82" spans="8:47" s="58" customFormat="1" ht="15" customHeight="1">
      <c r="H82" s="64"/>
      <c r="I82" s="64"/>
    </row>
    <row r="83" spans="8:47" s="58" customFormat="1" ht="15" customHeight="1">
      <c r="H83" s="64"/>
      <c r="I83" s="64"/>
    </row>
    <row r="84" spans="8:47" s="58" customFormat="1" ht="15" customHeight="1">
      <c r="H84" s="64"/>
      <c r="I84" s="64"/>
    </row>
    <row r="85" spans="8:47" s="58" customFormat="1" ht="15" customHeight="1">
      <c r="H85" s="64"/>
      <c r="I85" s="64"/>
    </row>
    <row r="86" spans="8:47" s="58" customFormat="1" ht="15" customHeight="1">
      <c r="H86" s="64"/>
      <c r="I86" s="64"/>
    </row>
    <row r="87" spans="8:47" s="58" customFormat="1" ht="15" customHeight="1">
      <c r="H87" s="64"/>
      <c r="I87" s="64"/>
    </row>
    <row r="88" spans="8:47" s="58" customFormat="1" ht="15" customHeight="1">
      <c r="H88" s="64"/>
      <c r="I88" s="64"/>
    </row>
    <row r="89" spans="8:47" s="58" customFormat="1" ht="15" customHeight="1">
      <c r="H89" s="64"/>
      <c r="I89" s="64"/>
    </row>
    <row r="90" spans="8:47" s="58" customFormat="1" ht="15" customHeight="1">
      <c r="H90" s="64"/>
      <c r="I90" s="64"/>
      <c r="AR90" s="65"/>
      <c r="AS90" s="65"/>
      <c r="AT90" s="65"/>
      <c r="AU90" s="65"/>
    </row>
    <row r="91" spans="8:47" s="58" customFormat="1" ht="15" customHeight="1">
      <c r="H91" s="64"/>
      <c r="I91" s="64"/>
      <c r="AR91" s="65"/>
      <c r="AS91" s="65"/>
      <c r="AT91" s="65"/>
      <c r="AU91" s="65"/>
    </row>
    <row r="92" spans="8:47" s="58" customFormat="1" ht="15" customHeight="1">
      <c r="H92" s="64"/>
      <c r="I92" s="64"/>
      <c r="AR92" s="65"/>
      <c r="AS92" s="65"/>
      <c r="AT92" s="65"/>
      <c r="AU92" s="65"/>
    </row>
    <row r="93" spans="8:47" s="58" customFormat="1" ht="15" customHeight="1">
      <c r="H93" s="64"/>
      <c r="I93" s="64"/>
      <c r="AR93" s="65"/>
      <c r="AS93" s="65"/>
      <c r="AT93" s="65"/>
      <c r="AU93" s="65"/>
    </row>
    <row r="94" spans="8:47" s="58" customFormat="1" ht="15" customHeight="1">
      <c r="H94" s="64"/>
      <c r="I94" s="64"/>
      <c r="AR94" s="65"/>
      <c r="AS94" s="65"/>
      <c r="AT94" s="65"/>
      <c r="AU94" s="65"/>
    </row>
    <row r="95" spans="8:47" s="58" customFormat="1" ht="15" customHeight="1">
      <c r="H95" s="64"/>
      <c r="I95" s="64"/>
      <c r="AR95" s="65"/>
      <c r="AS95" s="65"/>
      <c r="AT95" s="65"/>
      <c r="AU95" s="65"/>
    </row>
    <row r="96" spans="8:47" s="58" customFormat="1" ht="15" customHeight="1">
      <c r="H96" s="64"/>
      <c r="I96" s="64"/>
      <c r="AR96" s="65"/>
      <c r="AS96" s="65"/>
      <c r="AT96" s="65"/>
      <c r="AU96" s="65"/>
    </row>
    <row r="97" spans="8:47" s="58" customFormat="1" ht="15" customHeight="1">
      <c r="H97" s="64"/>
      <c r="I97" s="64"/>
      <c r="AR97" s="65"/>
      <c r="AS97" s="65"/>
      <c r="AT97" s="65"/>
      <c r="AU97" s="65"/>
    </row>
    <row r="98" spans="8:47" s="58" customFormat="1" ht="15" customHeight="1">
      <c r="H98" s="64"/>
      <c r="I98" s="64"/>
      <c r="AR98" s="65"/>
      <c r="AS98" s="65"/>
      <c r="AT98" s="65"/>
      <c r="AU98" s="65"/>
    </row>
    <row r="99" spans="8:47" s="58" customFormat="1" ht="15" customHeight="1">
      <c r="H99" s="64"/>
      <c r="I99" s="64"/>
      <c r="AR99" s="65"/>
      <c r="AS99" s="65"/>
      <c r="AT99" s="65"/>
      <c r="AU99" s="65"/>
    </row>
    <row r="100" spans="8:47" s="58" customFormat="1" ht="15" customHeight="1">
      <c r="H100" s="64"/>
      <c r="I100" s="64"/>
      <c r="AR100" s="65"/>
      <c r="AS100" s="65"/>
      <c r="AT100" s="65"/>
      <c r="AU100" s="65"/>
    </row>
    <row r="101" spans="8:47" s="58" customFormat="1" ht="15" customHeight="1">
      <c r="H101" s="64"/>
      <c r="I101" s="64"/>
      <c r="AR101" s="65"/>
      <c r="AS101" s="65"/>
      <c r="AT101" s="65"/>
      <c r="AU101" s="65"/>
    </row>
    <row r="102" spans="8:47" s="58" customFormat="1" ht="15" customHeight="1">
      <c r="H102" s="64"/>
      <c r="I102" s="64"/>
      <c r="AR102" s="65"/>
      <c r="AS102" s="65"/>
      <c r="AT102" s="65"/>
      <c r="AU102" s="65"/>
    </row>
    <row r="103" spans="8:47" s="58" customFormat="1" ht="15" customHeight="1">
      <c r="H103" s="64"/>
      <c r="I103" s="64"/>
      <c r="AR103" s="65"/>
      <c r="AS103" s="65"/>
      <c r="AT103" s="65"/>
      <c r="AU103" s="65"/>
    </row>
    <row r="104" spans="8:47" s="58" customFormat="1" ht="15" customHeight="1">
      <c r="H104" s="64"/>
      <c r="I104" s="64"/>
      <c r="AR104" s="65"/>
      <c r="AS104" s="65"/>
      <c r="AT104" s="65"/>
      <c r="AU104" s="65"/>
    </row>
    <row r="105" spans="8:47" s="58" customFormat="1" ht="15" customHeight="1">
      <c r="H105" s="64"/>
      <c r="I105" s="64"/>
      <c r="AR105" s="65"/>
      <c r="AS105" s="65"/>
      <c r="AT105" s="65"/>
      <c r="AU105" s="65"/>
    </row>
    <row r="106" spans="8:47" s="58" customFormat="1" ht="15" customHeight="1">
      <c r="H106" s="64"/>
      <c r="I106" s="64"/>
      <c r="AR106" s="65"/>
      <c r="AS106" s="65"/>
      <c r="AT106" s="65"/>
      <c r="AU106" s="65"/>
    </row>
    <row r="107" spans="8:47" s="58" customFormat="1" ht="15" customHeight="1">
      <c r="H107" s="64"/>
      <c r="I107" s="64"/>
      <c r="AR107" s="65"/>
      <c r="AS107" s="65"/>
      <c r="AT107" s="65"/>
      <c r="AU107" s="65"/>
    </row>
    <row r="108" spans="8:47" s="58" customFormat="1" ht="15" customHeight="1">
      <c r="H108" s="64"/>
      <c r="I108" s="64"/>
      <c r="AR108" s="65"/>
      <c r="AS108" s="65"/>
      <c r="AT108" s="65"/>
      <c r="AU108" s="65"/>
    </row>
    <row r="109" spans="8:47" s="58" customFormat="1" ht="15" customHeight="1">
      <c r="H109" s="64"/>
      <c r="I109" s="64"/>
      <c r="AR109" s="65"/>
      <c r="AS109" s="65"/>
      <c r="AT109" s="65"/>
      <c r="AU109" s="65"/>
    </row>
    <row r="110" spans="8:47" s="58" customFormat="1" ht="15" customHeight="1">
      <c r="H110" s="64"/>
      <c r="I110" s="64"/>
      <c r="AR110" s="65"/>
      <c r="AS110" s="65"/>
      <c r="AT110" s="65"/>
      <c r="AU110" s="65"/>
    </row>
    <row r="111" spans="8:47" s="58" customFormat="1" ht="15" customHeight="1">
      <c r="H111" s="64"/>
      <c r="I111" s="64"/>
      <c r="AR111" s="65"/>
      <c r="AS111" s="65"/>
      <c r="AT111" s="65"/>
      <c r="AU111" s="65"/>
    </row>
    <row r="112" spans="8:47" s="58" customFormat="1" ht="15" customHeight="1">
      <c r="H112" s="64"/>
      <c r="I112" s="64"/>
      <c r="AR112" s="65"/>
      <c r="AS112" s="65"/>
      <c r="AT112" s="65"/>
      <c r="AU112" s="65"/>
    </row>
    <row r="113" spans="8:47" s="58" customFormat="1" ht="15" customHeight="1">
      <c r="H113" s="64"/>
      <c r="I113" s="64"/>
      <c r="AR113" s="65"/>
      <c r="AS113" s="65"/>
      <c r="AT113" s="65"/>
      <c r="AU113" s="65"/>
    </row>
    <row r="114" spans="8:47" s="58" customFormat="1" ht="15" customHeight="1">
      <c r="H114" s="64"/>
      <c r="I114" s="64"/>
      <c r="AR114" s="65"/>
      <c r="AS114" s="65"/>
      <c r="AT114" s="65"/>
      <c r="AU114" s="65"/>
    </row>
    <row r="115" spans="8:47" s="58" customFormat="1" ht="15" customHeight="1">
      <c r="H115" s="64"/>
      <c r="I115" s="64"/>
      <c r="AR115" s="65"/>
      <c r="AS115" s="65"/>
      <c r="AT115" s="65"/>
      <c r="AU115" s="65"/>
    </row>
    <row r="116" spans="8:47" s="58" customFormat="1" ht="15" customHeight="1">
      <c r="H116" s="64"/>
      <c r="I116" s="64"/>
      <c r="AR116" s="65"/>
      <c r="AS116" s="65"/>
      <c r="AT116" s="65"/>
      <c r="AU116" s="65"/>
    </row>
    <row r="117" spans="8:47" s="58" customFormat="1" ht="15" customHeight="1">
      <c r="H117" s="64"/>
      <c r="I117" s="64"/>
      <c r="AR117" s="65"/>
      <c r="AS117" s="65"/>
      <c r="AT117" s="65"/>
      <c r="AU117" s="65"/>
    </row>
    <row r="118" spans="8:47" s="58" customFormat="1" ht="15" customHeight="1">
      <c r="H118" s="64"/>
      <c r="I118" s="64"/>
      <c r="AR118" s="65"/>
      <c r="AS118" s="65"/>
      <c r="AT118" s="65"/>
      <c r="AU118" s="65"/>
    </row>
    <row r="119" spans="8:47" s="58" customFormat="1" ht="15" customHeight="1">
      <c r="H119" s="64"/>
      <c r="I119" s="64"/>
      <c r="AR119" s="65"/>
      <c r="AS119" s="65"/>
      <c r="AT119" s="65"/>
      <c r="AU119" s="65"/>
    </row>
    <row r="120" spans="8:47" s="58" customFormat="1" ht="15" customHeight="1">
      <c r="H120" s="64"/>
      <c r="I120" s="64"/>
      <c r="AR120" s="65"/>
      <c r="AS120" s="65"/>
      <c r="AT120" s="65"/>
      <c r="AU120" s="65"/>
    </row>
    <row r="121" spans="8:47" s="58" customFormat="1" ht="15" customHeight="1">
      <c r="H121" s="64"/>
      <c r="I121" s="64"/>
      <c r="AR121" s="65"/>
      <c r="AS121" s="65"/>
      <c r="AT121" s="65"/>
      <c r="AU121" s="65"/>
    </row>
    <row r="122" spans="8:47" s="58" customFormat="1" ht="15" customHeight="1">
      <c r="H122" s="64"/>
      <c r="I122" s="64"/>
      <c r="AR122" s="65"/>
      <c r="AS122" s="65"/>
      <c r="AT122" s="65"/>
      <c r="AU122" s="65"/>
    </row>
    <row r="123" spans="8:47" s="58" customFormat="1" ht="15" customHeight="1">
      <c r="H123" s="64"/>
      <c r="I123" s="64"/>
      <c r="AR123" s="65"/>
      <c r="AS123" s="65"/>
      <c r="AT123" s="65"/>
      <c r="AU123" s="65"/>
    </row>
    <row r="124" spans="8:47" s="58" customFormat="1" ht="15" customHeight="1">
      <c r="H124" s="64"/>
      <c r="I124" s="64"/>
      <c r="AR124" s="65"/>
      <c r="AS124" s="65"/>
      <c r="AT124" s="65"/>
      <c r="AU124" s="65"/>
    </row>
    <row r="125" spans="8:47" s="58" customFormat="1" ht="15" customHeight="1">
      <c r="H125" s="64"/>
      <c r="I125" s="64"/>
      <c r="AR125" s="65"/>
      <c r="AS125" s="65"/>
      <c r="AT125" s="65"/>
      <c r="AU125" s="65"/>
    </row>
    <row r="126" spans="8:47" s="58" customFormat="1" ht="15" customHeight="1">
      <c r="H126" s="64"/>
      <c r="I126" s="64"/>
      <c r="AR126" s="65"/>
      <c r="AS126" s="65"/>
      <c r="AT126" s="65"/>
      <c r="AU126" s="65"/>
    </row>
    <row r="127" spans="8:47" s="58" customFormat="1" ht="15" customHeight="1">
      <c r="H127" s="64"/>
      <c r="I127" s="64"/>
      <c r="AR127" s="65"/>
      <c r="AS127" s="65"/>
      <c r="AT127" s="65"/>
      <c r="AU127" s="65"/>
    </row>
    <row r="128" spans="8:47" s="58" customFormat="1" ht="15" customHeight="1">
      <c r="H128" s="64"/>
      <c r="I128" s="64"/>
      <c r="AR128" s="65"/>
      <c r="AS128" s="65"/>
      <c r="AT128" s="65"/>
      <c r="AU128" s="65"/>
    </row>
    <row r="129" spans="8:47" s="58" customFormat="1" ht="15" customHeight="1">
      <c r="H129" s="64"/>
      <c r="I129" s="64"/>
      <c r="AR129" s="65"/>
      <c r="AS129" s="65"/>
      <c r="AT129" s="65"/>
      <c r="AU129" s="65"/>
    </row>
    <row r="130" spans="8:47" s="58" customFormat="1" ht="15" customHeight="1">
      <c r="H130" s="64"/>
      <c r="I130" s="64"/>
      <c r="AR130" s="65"/>
      <c r="AS130" s="65"/>
      <c r="AT130" s="65"/>
      <c r="AU130" s="65"/>
    </row>
    <row r="131" spans="8:47" s="58" customFormat="1" ht="15" customHeight="1">
      <c r="H131" s="64"/>
      <c r="I131" s="64"/>
      <c r="AR131" s="65"/>
      <c r="AS131" s="65"/>
      <c r="AT131" s="65"/>
      <c r="AU131" s="65"/>
    </row>
    <row r="132" spans="8:47" s="58" customFormat="1" ht="15" customHeight="1">
      <c r="H132" s="64"/>
      <c r="I132" s="64"/>
      <c r="AR132" s="65"/>
      <c r="AS132" s="65"/>
      <c r="AT132" s="65"/>
      <c r="AU132" s="65"/>
    </row>
    <row r="133" spans="8:47" s="58" customFormat="1" ht="15" customHeight="1">
      <c r="H133" s="64"/>
      <c r="I133" s="64"/>
      <c r="AR133" s="65"/>
      <c r="AS133" s="65"/>
      <c r="AT133" s="65"/>
      <c r="AU133" s="65"/>
    </row>
    <row r="134" spans="8:47" s="58" customFormat="1" ht="15" customHeight="1">
      <c r="H134" s="64"/>
      <c r="I134" s="64"/>
      <c r="AR134" s="65"/>
      <c r="AS134" s="65"/>
      <c r="AT134" s="65"/>
      <c r="AU134" s="65"/>
    </row>
    <row r="135" spans="8:47" s="58" customFormat="1" ht="15" customHeight="1">
      <c r="H135" s="64"/>
      <c r="I135" s="64"/>
      <c r="AR135" s="65"/>
      <c r="AS135" s="65"/>
      <c r="AT135" s="65"/>
      <c r="AU135" s="65"/>
    </row>
    <row r="136" spans="8:47" s="58" customFormat="1" ht="15" customHeight="1">
      <c r="H136" s="64"/>
      <c r="I136" s="64"/>
      <c r="AR136" s="65"/>
      <c r="AS136" s="65"/>
      <c r="AT136" s="65"/>
      <c r="AU136" s="65"/>
    </row>
    <row r="137" spans="8:47" s="58" customFormat="1" ht="15" customHeight="1">
      <c r="H137" s="64"/>
      <c r="I137" s="64"/>
      <c r="AR137" s="65"/>
      <c r="AS137" s="65"/>
      <c r="AT137" s="65"/>
      <c r="AU137" s="65"/>
    </row>
    <row r="138" spans="8:47" s="58" customFormat="1" ht="15" customHeight="1">
      <c r="H138" s="64"/>
      <c r="I138" s="64"/>
      <c r="AR138" s="65"/>
      <c r="AS138" s="65"/>
      <c r="AT138" s="65"/>
      <c r="AU138" s="65"/>
    </row>
    <row r="139" spans="8:47" s="58" customFormat="1" ht="15" customHeight="1">
      <c r="H139" s="64"/>
      <c r="I139" s="64"/>
      <c r="AR139" s="65"/>
      <c r="AS139" s="65"/>
      <c r="AT139" s="65"/>
      <c r="AU139" s="65"/>
    </row>
    <row r="140" spans="8:47" s="58" customFormat="1" ht="15" customHeight="1">
      <c r="H140" s="64"/>
      <c r="I140" s="64"/>
      <c r="AR140" s="65"/>
      <c r="AS140" s="65"/>
      <c r="AT140" s="65"/>
      <c r="AU140" s="65"/>
    </row>
    <row r="141" spans="8:47" s="58" customFormat="1" ht="15" customHeight="1">
      <c r="H141" s="64"/>
      <c r="I141" s="64"/>
      <c r="AR141" s="65"/>
      <c r="AS141" s="65"/>
      <c r="AT141" s="65"/>
      <c r="AU141" s="65"/>
    </row>
    <row r="142" spans="8:47" s="58" customFormat="1" ht="15" customHeight="1">
      <c r="H142" s="64"/>
      <c r="I142" s="64"/>
      <c r="AR142" s="65"/>
      <c r="AS142" s="65"/>
      <c r="AT142" s="65"/>
      <c r="AU142" s="65"/>
    </row>
    <row r="143" spans="8:47" s="58" customFormat="1" ht="15" customHeight="1">
      <c r="H143" s="64"/>
      <c r="I143" s="64"/>
      <c r="AR143" s="65"/>
      <c r="AS143" s="65"/>
      <c r="AT143" s="65"/>
      <c r="AU143" s="65"/>
    </row>
    <row r="144" spans="8:47" s="58" customFormat="1" ht="15" customHeight="1">
      <c r="H144" s="64"/>
      <c r="I144" s="64"/>
      <c r="AR144" s="65"/>
      <c r="AS144" s="65"/>
      <c r="AT144" s="65"/>
      <c r="AU144" s="65"/>
    </row>
    <row r="145" spans="8:47" s="58" customFormat="1" ht="15" customHeight="1">
      <c r="H145" s="64"/>
      <c r="I145" s="64"/>
      <c r="AR145" s="65"/>
      <c r="AS145" s="65"/>
      <c r="AT145" s="65"/>
      <c r="AU145" s="65"/>
    </row>
    <row r="146" spans="8:47" s="58" customFormat="1" ht="15" customHeight="1">
      <c r="H146" s="64"/>
      <c r="I146" s="64"/>
      <c r="AR146" s="65"/>
      <c r="AS146" s="65"/>
      <c r="AT146" s="65"/>
      <c r="AU146" s="65"/>
    </row>
    <row r="147" spans="8:47" s="58" customFormat="1" ht="15" customHeight="1">
      <c r="H147" s="64"/>
      <c r="I147" s="64"/>
      <c r="AR147" s="65"/>
      <c r="AS147" s="65"/>
      <c r="AT147" s="65"/>
      <c r="AU147" s="65"/>
    </row>
    <row r="148" spans="8:47" s="58" customFormat="1" ht="15" customHeight="1">
      <c r="H148" s="64"/>
      <c r="I148" s="64"/>
      <c r="AR148" s="65"/>
      <c r="AS148" s="65"/>
      <c r="AT148" s="65"/>
      <c r="AU148" s="65"/>
    </row>
    <row r="149" spans="8:47" s="58" customFormat="1" ht="15" customHeight="1">
      <c r="H149" s="64"/>
      <c r="I149" s="64"/>
      <c r="AR149" s="65"/>
      <c r="AS149" s="65"/>
      <c r="AT149" s="65"/>
      <c r="AU149" s="65"/>
    </row>
    <row r="150" spans="8:47" s="58" customFormat="1" ht="15" customHeight="1">
      <c r="H150" s="64"/>
      <c r="I150" s="64"/>
      <c r="AR150" s="65"/>
      <c r="AS150" s="65"/>
      <c r="AT150" s="65"/>
      <c r="AU150" s="65"/>
    </row>
    <row r="151" spans="8:47" s="58" customFormat="1" ht="15" customHeight="1">
      <c r="H151" s="64"/>
      <c r="I151" s="64"/>
      <c r="AR151" s="65"/>
      <c r="AS151" s="65"/>
      <c r="AT151" s="65"/>
      <c r="AU151" s="65"/>
    </row>
    <row r="152" spans="8:47" s="58" customFormat="1" ht="15" customHeight="1">
      <c r="H152" s="64"/>
      <c r="I152" s="64"/>
      <c r="AR152" s="65"/>
      <c r="AS152" s="65"/>
      <c r="AT152" s="65"/>
      <c r="AU152" s="65"/>
    </row>
    <row r="153" spans="8:47" s="58" customFormat="1" ht="15" customHeight="1">
      <c r="H153" s="64"/>
      <c r="I153" s="64"/>
      <c r="AR153" s="65"/>
      <c r="AS153" s="65"/>
      <c r="AT153" s="65"/>
      <c r="AU153" s="65"/>
    </row>
    <row r="154" spans="8:47" s="58" customFormat="1" ht="15" customHeight="1">
      <c r="H154" s="64"/>
      <c r="I154" s="64"/>
      <c r="AR154" s="65"/>
      <c r="AS154" s="65"/>
      <c r="AT154" s="65"/>
      <c r="AU154" s="65"/>
    </row>
    <row r="155" spans="8:47" s="58" customFormat="1" ht="15" customHeight="1">
      <c r="H155" s="64"/>
      <c r="I155" s="64"/>
      <c r="AR155" s="65"/>
      <c r="AS155" s="65"/>
      <c r="AT155" s="65"/>
      <c r="AU155" s="65"/>
    </row>
    <row r="156" spans="8:47" s="58" customFormat="1" ht="15" customHeight="1">
      <c r="H156" s="64"/>
      <c r="I156" s="64"/>
      <c r="AR156" s="65"/>
      <c r="AS156" s="65"/>
      <c r="AT156" s="65"/>
      <c r="AU156" s="65"/>
    </row>
    <row r="157" spans="8:47" s="58" customFormat="1" ht="15" customHeight="1">
      <c r="H157" s="64"/>
      <c r="I157" s="64"/>
      <c r="AR157" s="65"/>
      <c r="AS157" s="65"/>
      <c r="AT157" s="65"/>
      <c r="AU157" s="65"/>
    </row>
    <row r="158" spans="8:47" s="58" customFormat="1" ht="15" customHeight="1">
      <c r="H158" s="64"/>
      <c r="I158" s="64"/>
      <c r="AR158" s="65"/>
      <c r="AS158" s="65"/>
      <c r="AT158" s="65"/>
      <c r="AU158" s="65"/>
    </row>
    <row r="159" spans="8:47" s="58" customFormat="1" ht="15" customHeight="1">
      <c r="H159" s="64"/>
      <c r="I159" s="64"/>
      <c r="AR159" s="65"/>
      <c r="AS159" s="65"/>
      <c r="AT159" s="65"/>
      <c r="AU159" s="65"/>
    </row>
    <row r="160" spans="8:47" s="58" customFormat="1" ht="15" customHeight="1">
      <c r="H160" s="64"/>
      <c r="I160" s="64"/>
      <c r="AR160" s="65"/>
      <c r="AS160" s="65"/>
      <c r="AT160" s="65"/>
      <c r="AU160" s="65"/>
    </row>
    <row r="161" spans="8:47" s="58" customFormat="1" ht="15" customHeight="1">
      <c r="H161" s="64"/>
      <c r="I161" s="64"/>
      <c r="AR161" s="65"/>
      <c r="AS161" s="65"/>
      <c r="AT161" s="65"/>
      <c r="AU161" s="65"/>
    </row>
    <row r="162" spans="8:47" s="58" customFormat="1" ht="15" customHeight="1">
      <c r="H162" s="64"/>
      <c r="I162" s="64"/>
      <c r="AR162" s="65"/>
      <c r="AS162" s="65"/>
      <c r="AT162" s="65"/>
      <c r="AU162" s="65"/>
    </row>
    <row r="163" spans="8:47" s="58" customFormat="1" ht="15" customHeight="1">
      <c r="H163" s="64"/>
      <c r="I163" s="64"/>
      <c r="AR163" s="65"/>
      <c r="AS163" s="65"/>
      <c r="AT163" s="65"/>
      <c r="AU163" s="65"/>
    </row>
    <row r="164" spans="8:47" s="58" customFormat="1" ht="15" customHeight="1">
      <c r="H164" s="64"/>
      <c r="I164" s="64"/>
      <c r="AR164" s="65"/>
      <c r="AS164" s="65"/>
      <c r="AT164" s="65"/>
      <c r="AU164" s="65"/>
    </row>
    <row r="165" spans="8:47" s="58" customFormat="1" ht="15" customHeight="1">
      <c r="H165" s="64"/>
      <c r="I165" s="64"/>
      <c r="AR165" s="65"/>
      <c r="AS165" s="65"/>
      <c r="AT165" s="65"/>
      <c r="AU165" s="65"/>
    </row>
    <row r="166" spans="8:47" s="58" customFormat="1" ht="15" customHeight="1">
      <c r="H166" s="64"/>
      <c r="I166" s="64"/>
      <c r="AR166" s="65"/>
      <c r="AS166" s="65"/>
      <c r="AT166" s="65"/>
      <c r="AU166" s="65"/>
    </row>
    <row r="167" spans="8:47" s="58" customFormat="1" ht="15" customHeight="1">
      <c r="H167" s="64"/>
      <c r="I167" s="64"/>
      <c r="AR167" s="65"/>
      <c r="AS167" s="65"/>
      <c r="AT167" s="65"/>
      <c r="AU167" s="65"/>
    </row>
    <row r="168" spans="8:47" s="58" customFormat="1" ht="15" customHeight="1">
      <c r="H168" s="64"/>
      <c r="I168" s="64"/>
      <c r="AR168" s="65"/>
      <c r="AS168" s="65"/>
      <c r="AT168" s="65"/>
      <c r="AU168" s="65"/>
    </row>
    <row r="169" spans="8:47" s="58" customFormat="1" ht="15" customHeight="1">
      <c r="H169" s="64"/>
      <c r="I169" s="64"/>
      <c r="AR169" s="65"/>
      <c r="AS169" s="65"/>
      <c r="AT169" s="65"/>
      <c r="AU169" s="65"/>
    </row>
    <row r="170" spans="8:47" s="58" customFormat="1" ht="15" customHeight="1">
      <c r="H170" s="64"/>
      <c r="I170" s="64"/>
      <c r="AR170" s="65"/>
      <c r="AS170" s="65"/>
      <c r="AT170" s="65"/>
      <c r="AU170" s="65"/>
    </row>
    <row r="171" spans="8:47" s="58" customFormat="1" ht="15" customHeight="1">
      <c r="H171" s="64"/>
      <c r="I171" s="64"/>
      <c r="AR171" s="65"/>
      <c r="AS171" s="65"/>
      <c r="AT171" s="65"/>
      <c r="AU171" s="65"/>
    </row>
    <row r="172" spans="8:47" s="58" customFormat="1" ht="15" customHeight="1">
      <c r="H172" s="64"/>
      <c r="I172" s="64"/>
      <c r="AR172" s="65"/>
      <c r="AS172" s="65"/>
      <c r="AT172" s="65"/>
      <c r="AU172" s="65"/>
    </row>
    <row r="173" spans="8:47" s="58" customFormat="1" ht="15" customHeight="1">
      <c r="H173" s="64"/>
      <c r="I173" s="64"/>
      <c r="AR173" s="65"/>
      <c r="AS173" s="65"/>
      <c r="AT173" s="65"/>
      <c r="AU173" s="65"/>
    </row>
    <row r="174" spans="8:47" s="58" customFormat="1" ht="15" customHeight="1">
      <c r="H174" s="64"/>
      <c r="I174" s="64"/>
      <c r="AR174" s="65"/>
      <c r="AS174" s="65"/>
      <c r="AT174" s="65"/>
      <c r="AU174" s="65"/>
    </row>
    <row r="175" spans="8:47" s="58" customFormat="1" ht="15" customHeight="1">
      <c r="H175" s="64"/>
      <c r="I175" s="64"/>
      <c r="AR175" s="65"/>
      <c r="AS175" s="65"/>
      <c r="AT175" s="65"/>
      <c r="AU175" s="65"/>
    </row>
    <row r="176" spans="8:47" s="58" customFormat="1" ht="15" customHeight="1">
      <c r="H176" s="64"/>
      <c r="I176" s="64"/>
      <c r="AR176" s="65"/>
      <c r="AS176" s="65"/>
      <c r="AT176" s="65"/>
      <c r="AU176" s="65"/>
    </row>
    <row r="177" spans="8:47" s="58" customFormat="1" ht="15" customHeight="1">
      <c r="H177" s="64"/>
      <c r="I177" s="64"/>
      <c r="AR177" s="65"/>
      <c r="AS177" s="65"/>
      <c r="AT177" s="65"/>
      <c r="AU177" s="65"/>
    </row>
    <row r="178" spans="8:47" s="58" customFormat="1" ht="15" customHeight="1">
      <c r="H178" s="64"/>
      <c r="I178" s="64"/>
      <c r="AR178" s="65"/>
      <c r="AS178" s="65"/>
      <c r="AT178" s="65"/>
      <c r="AU178" s="65"/>
    </row>
    <row r="179" spans="8:47" s="58" customFormat="1" ht="15" customHeight="1">
      <c r="H179" s="64"/>
      <c r="I179" s="64"/>
      <c r="AR179" s="65"/>
      <c r="AS179" s="65"/>
      <c r="AT179" s="65"/>
      <c r="AU179" s="65"/>
    </row>
    <row r="180" spans="8:47" s="58" customFormat="1" ht="15" customHeight="1">
      <c r="H180" s="64"/>
      <c r="I180" s="64"/>
      <c r="AR180" s="65"/>
      <c r="AS180" s="65"/>
      <c r="AT180" s="65"/>
      <c r="AU180" s="65"/>
    </row>
    <row r="181" spans="8:47" s="58" customFormat="1" ht="15" customHeight="1">
      <c r="H181" s="64"/>
      <c r="I181" s="64"/>
      <c r="AR181" s="65"/>
      <c r="AS181" s="65"/>
      <c r="AT181" s="65"/>
      <c r="AU181" s="65"/>
    </row>
    <row r="182" spans="8:47" s="58" customFormat="1" ht="15" customHeight="1">
      <c r="H182" s="64"/>
      <c r="I182" s="64"/>
      <c r="AR182" s="65"/>
      <c r="AS182" s="65"/>
      <c r="AT182" s="65"/>
      <c r="AU182" s="65"/>
    </row>
    <row r="183" spans="8:47" s="58" customFormat="1" ht="15" customHeight="1">
      <c r="H183" s="64"/>
      <c r="I183" s="64"/>
      <c r="AR183" s="65"/>
      <c r="AS183" s="65"/>
      <c r="AT183" s="65"/>
      <c r="AU183" s="65"/>
    </row>
    <row r="184" spans="8:47" s="58" customFormat="1" ht="15" customHeight="1">
      <c r="H184" s="64"/>
      <c r="I184" s="64"/>
      <c r="AR184" s="65"/>
      <c r="AS184" s="65"/>
      <c r="AT184" s="65"/>
      <c r="AU184" s="65"/>
    </row>
    <row r="185" spans="8:47" s="58" customFormat="1" ht="15" customHeight="1">
      <c r="H185" s="64"/>
      <c r="I185" s="64"/>
      <c r="AR185" s="65"/>
      <c r="AS185" s="65"/>
      <c r="AT185" s="65"/>
      <c r="AU185" s="65"/>
    </row>
    <row r="186" spans="8:47" s="58" customFormat="1" ht="15" customHeight="1">
      <c r="H186" s="64"/>
      <c r="I186" s="64"/>
      <c r="AR186" s="65"/>
      <c r="AS186" s="65"/>
      <c r="AT186" s="65"/>
      <c r="AU186" s="65"/>
    </row>
    <row r="187" spans="8:47" s="58" customFormat="1" ht="15" customHeight="1">
      <c r="H187" s="64"/>
      <c r="I187" s="64"/>
      <c r="AR187" s="65"/>
      <c r="AS187" s="65"/>
      <c r="AT187" s="65"/>
      <c r="AU187" s="65"/>
    </row>
    <row r="188" spans="8:47" s="58" customFormat="1" ht="15" customHeight="1">
      <c r="H188" s="64"/>
      <c r="I188" s="64"/>
      <c r="AR188" s="65"/>
      <c r="AS188" s="65"/>
      <c r="AT188" s="65"/>
      <c r="AU188" s="65"/>
    </row>
    <row r="189" spans="8:47" s="58" customFormat="1" ht="15" customHeight="1">
      <c r="H189" s="64"/>
      <c r="I189" s="64"/>
      <c r="AR189" s="65"/>
      <c r="AS189" s="65"/>
      <c r="AT189" s="65"/>
      <c r="AU189" s="65"/>
    </row>
    <row r="190" spans="8:47" s="58" customFormat="1" ht="15" customHeight="1">
      <c r="H190" s="64"/>
      <c r="I190" s="64"/>
      <c r="AR190" s="65"/>
      <c r="AS190" s="65"/>
      <c r="AT190" s="65"/>
      <c r="AU190" s="65"/>
    </row>
    <row r="191" spans="8:47" s="58" customFormat="1" ht="15" customHeight="1">
      <c r="H191" s="64"/>
      <c r="I191" s="64"/>
      <c r="AR191" s="65"/>
      <c r="AS191" s="65"/>
      <c r="AT191" s="65"/>
      <c r="AU191" s="65"/>
    </row>
    <row r="192" spans="8:47" s="58" customFormat="1" ht="15" customHeight="1">
      <c r="H192" s="64"/>
      <c r="I192" s="64"/>
      <c r="AR192" s="65"/>
      <c r="AS192" s="65"/>
      <c r="AT192" s="65"/>
      <c r="AU192" s="65"/>
    </row>
    <row r="193" spans="8:47" s="58" customFormat="1" ht="15" customHeight="1">
      <c r="H193" s="64"/>
      <c r="I193" s="64"/>
      <c r="AR193" s="65"/>
      <c r="AS193" s="65"/>
      <c r="AT193" s="65"/>
      <c r="AU193" s="65"/>
    </row>
    <row r="194" spans="8:47" s="58" customFormat="1" ht="15" customHeight="1">
      <c r="H194" s="64"/>
      <c r="I194" s="64"/>
      <c r="AR194" s="65"/>
      <c r="AS194" s="65"/>
      <c r="AT194" s="65"/>
      <c r="AU194" s="65"/>
    </row>
    <row r="195" spans="8:47" s="58" customFormat="1" ht="15" customHeight="1">
      <c r="H195" s="64"/>
      <c r="I195" s="64"/>
      <c r="AR195" s="65"/>
      <c r="AS195" s="65"/>
      <c r="AT195" s="65"/>
      <c r="AU195" s="65"/>
    </row>
    <row r="196" spans="8:47" s="58" customFormat="1" ht="15" customHeight="1">
      <c r="H196" s="64"/>
      <c r="I196" s="64"/>
      <c r="AR196" s="65"/>
      <c r="AS196" s="65"/>
      <c r="AT196" s="65"/>
      <c r="AU196" s="65"/>
    </row>
    <row r="197" spans="8:47" s="58" customFormat="1" ht="15" customHeight="1">
      <c r="H197" s="64"/>
      <c r="I197" s="64"/>
      <c r="AR197" s="65"/>
      <c r="AS197" s="65"/>
      <c r="AT197" s="65"/>
      <c r="AU197" s="65"/>
    </row>
    <row r="198" spans="8:47" s="58" customFormat="1" ht="15" customHeight="1">
      <c r="H198" s="64"/>
      <c r="I198" s="64"/>
      <c r="AR198" s="65"/>
      <c r="AS198" s="65"/>
      <c r="AT198" s="65"/>
      <c r="AU198" s="65"/>
    </row>
    <row r="199" spans="8:47" s="58" customFormat="1" ht="15" customHeight="1">
      <c r="H199" s="64"/>
      <c r="I199" s="64"/>
      <c r="AR199" s="65"/>
      <c r="AS199" s="65"/>
      <c r="AT199" s="65"/>
      <c r="AU199" s="65"/>
    </row>
    <row r="200" spans="8:47" s="58" customFormat="1" ht="15" customHeight="1">
      <c r="H200" s="64"/>
      <c r="I200" s="64"/>
      <c r="AR200" s="65"/>
      <c r="AS200" s="65"/>
      <c r="AT200" s="65"/>
      <c r="AU200" s="65"/>
    </row>
    <row r="201" spans="8:47" s="58" customFormat="1" ht="15" customHeight="1">
      <c r="H201" s="64"/>
      <c r="I201" s="64"/>
      <c r="AR201" s="65"/>
      <c r="AS201" s="65"/>
      <c r="AT201" s="65"/>
      <c r="AU201" s="65"/>
    </row>
    <row r="202" spans="8:47" s="58" customFormat="1" ht="15" customHeight="1">
      <c r="H202" s="64"/>
      <c r="I202" s="64"/>
      <c r="AR202" s="65"/>
      <c r="AS202" s="65"/>
      <c r="AT202" s="65"/>
      <c r="AU202" s="65"/>
    </row>
    <row r="203" spans="8:47" s="58" customFormat="1" ht="15" customHeight="1">
      <c r="H203" s="64"/>
      <c r="I203" s="64"/>
      <c r="AR203" s="65"/>
      <c r="AS203" s="65"/>
      <c r="AT203" s="65"/>
      <c r="AU203" s="65"/>
    </row>
    <row r="204" spans="8:47" s="58" customFormat="1" ht="15" customHeight="1">
      <c r="H204" s="64"/>
      <c r="I204" s="64"/>
      <c r="AR204" s="65"/>
      <c r="AS204" s="65"/>
      <c r="AT204" s="65"/>
      <c r="AU204" s="65"/>
    </row>
    <row r="205" spans="8:47" s="58" customFormat="1" ht="15" customHeight="1">
      <c r="H205" s="64"/>
      <c r="I205" s="64"/>
      <c r="AR205" s="65"/>
      <c r="AS205" s="65"/>
      <c r="AT205" s="65"/>
      <c r="AU205" s="65"/>
    </row>
    <row r="206" spans="8:47" s="58" customFormat="1" ht="15" customHeight="1">
      <c r="H206" s="64"/>
      <c r="I206" s="64"/>
      <c r="AR206" s="65"/>
      <c r="AS206" s="65"/>
      <c r="AT206" s="65"/>
      <c r="AU206" s="65"/>
    </row>
    <row r="207" spans="8:47" s="58" customFormat="1" ht="15" customHeight="1">
      <c r="H207" s="64"/>
      <c r="I207" s="64"/>
      <c r="AR207" s="65"/>
      <c r="AS207" s="65"/>
      <c r="AT207" s="65"/>
      <c r="AU207" s="65"/>
    </row>
    <row r="208" spans="8:47" s="58" customFormat="1" ht="15" customHeight="1">
      <c r="H208" s="64"/>
      <c r="I208" s="64"/>
      <c r="AR208" s="65"/>
      <c r="AS208" s="65"/>
      <c r="AT208" s="65"/>
      <c r="AU208" s="65"/>
    </row>
    <row r="209" spans="8:47" s="58" customFormat="1" ht="15" customHeight="1">
      <c r="H209" s="64"/>
      <c r="I209" s="64"/>
      <c r="AR209" s="65"/>
      <c r="AS209" s="65"/>
      <c r="AT209" s="65"/>
      <c r="AU209" s="65"/>
    </row>
    <row r="210" spans="8:47" s="58" customFormat="1" ht="15" customHeight="1">
      <c r="H210" s="64"/>
      <c r="I210" s="64"/>
      <c r="AR210" s="65"/>
      <c r="AS210" s="65"/>
      <c r="AT210" s="65"/>
      <c r="AU210" s="65"/>
    </row>
    <row r="211" spans="8:47" s="58" customFormat="1" ht="15" customHeight="1">
      <c r="H211" s="64"/>
      <c r="I211" s="64"/>
      <c r="AR211" s="65"/>
      <c r="AS211" s="65"/>
      <c r="AT211" s="65"/>
      <c r="AU211" s="65"/>
    </row>
    <row r="212" spans="8:47" s="58" customFormat="1" ht="15" customHeight="1">
      <c r="H212" s="64"/>
      <c r="I212" s="64"/>
      <c r="AR212" s="65"/>
      <c r="AS212" s="65"/>
      <c r="AT212" s="65"/>
      <c r="AU212" s="65"/>
    </row>
    <row r="213" spans="8:47" s="58" customFormat="1" ht="15" customHeight="1">
      <c r="H213" s="64"/>
      <c r="I213" s="64"/>
      <c r="AR213" s="65"/>
      <c r="AS213" s="65"/>
      <c r="AT213" s="65"/>
      <c r="AU213" s="65"/>
    </row>
    <row r="214" spans="8:47" s="58" customFormat="1" ht="15" customHeight="1">
      <c r="H214" s="64"/>
      <c r="I214" s="64"/>
      <c r="AR214" s="65"/>
      <c r="AS214" s="65"/>
      <c r="AT214" s="65"/>
      <c r="AU214" s="65"/>
    </row>
    <row r="215" spans="8:47" s="58" customFormat="1" ht="15" customHeight="1">
      <c r="H215" s="64"/>
      <c r="I215" s="64"/>
      <c r="AR215" s="65"/>
      <c r="AS215" s="65"/>
      <c r="AT215" s="65"/>
      <c r="AU215" s="65"/>
    </row>
    <row r="216" spans="8:47" s="58" customFormat="1" ht="15" customHeight="1">
      <c r="H216" s="64"/>
      <c r="I216" s="64"/>
      <c r="AR216" s="65"/>
      <c r="AS216" s="65"/>
      <c r="AT216" s="65"/>
      <c r="AU216" s="65"/>
    </row>
    <row r="217" spans="8:47" s="58" customFormat="1" ht="15" customHeight="1">
      <c r="H217" s="64"/>
      <c r="I217" s="64"/>
      <c r="AR217" s="65"/>
      <c r="AS217" s="65"/>
      <c r="AT217" s="65"/>
      <c r="AU217" s="65"/>
    </row>
    <row r="218" spans="8:47" s="58" customFormat="1" ht="15" customHeight="1">
      <c r="H218" s="64"/>
      <c r="I218" s="64"/>
      <c r="AR218" s="65"/>
      <c r="AS218" s="65"/>
      <c r="AT218" s="65"/>
      <c r="AU218" s="65"/>
    </row>
    <row r="219" spans="8:47" s="58" customFormat="1" ht="15" customHeight="1">
      <c r="H219" s="64"/>
      <c r="I219" s="64"/>
      <c r="AR219" s="65"/>
      <c r="AS219" s="65"/>
      <c r="AT219" s="65"/>
      <c r="AU219" s="65"/>
    </row>
    <row r="220" spans="8:47" s="58" customFormat="1" ht="15" customHeight="1">
      <c r="H220" s="64"/>
      <c r="I220" s="64"/>
      <c r="AR220" s="65"/>
      <c r="AS220" s="65"/>
      <c r="AT220" s="65"/>
      <c r="AU220" s="65"/>
    </row>
    <row r="221" spans="8:47" s="58" customFormat="1" ht="15" customHeight="1">
      <c r="H221" s="64"/>
      <c r="I221" s="64"/>
      <c r="AR221" s="65"/>
      <c r="AS221" s="65"/>
      <c r="AT221" s="65"/>
      <c r="AU221" s="65"/>
    </row>
    <row r="222" spans="8:47" s="58" customFormat="1" ht="15" customHeight="1">
      <c r="H222" s="64"/>
      <c r="I222" s="64"/>
      <c r="AR222" s="65"/>
      <c r="AS222" s="65"/>
      <c r="AT222" s="65"/>
      <c r="AU222" s="65"/>
    </row>
    <row r="223" spans="8:47" s="58" customFormat="1" ht="15" customHeight="1">
      <c r="H223" s="64"/>
      <c r="I223" s="64"/>
      <c r="AR223" s="65"/>
      <c r="AS223" s="65"/>
      <c r="AT223" s="65"/>
      <c r="AU223" s="65"/>
    </row>
    <row r="224" spans="8:47" s="58" customFormat="1" ht="15" customHeight="1">
      <c r="H224" s="64"/>
      <c r="I224" s="64"/>
      <c r="AR224" s="65"/>
      <c r="AS224" s="65"/>
      <c r="AT224" s="65"/>
      <c r="AU224" s="65"/>
    </row>
    <row r="225" spans="8:47" s="58" customFormat="1" ht="15" customHeight="1">
      <c r="H225" s="64"/>
      <c r="I225" s="64"/>
      <c r="AR225" s="65"/>
      <c r="AS225" s="65"/>
      <c r="AT225" s="65"/>
      <c r="AU225" s="65"/>
    </row>
    <row r="226" spans="8:47" s="58" customFormat="1" ht="15" customHeight="1">
      <c r="H226" s="64"/>
      <c r="I226" s="64"/>
      <c r="AR226" s="65"/>
      <c r="AS226" s="65"/>
      <c r="AT226" s="65"/>
      <c r="AU226" s="65"/>
    </row>
    <row r="227" spans="8:47" s="58" customFormat="1" ht="15" customHeight="1">
      <c r="H227" s="64"/>
      <c r="I227" s="64"/>
      <c r="AR227" s="65"/>
      <c r="AS227" s="65"/>
      <c r="AT227" s="65"/>
      <c r="AU227" s="65"/>
    </row>
    <row r="228" spans="8:47" s="58" customFormat="1" ht="15" customHeight="1">
      <c r="H228" s="64"/>
      <c r="I228" s="64"/>
      <c r="AR228" s="65"/>
      <c r="AS228" s="65"/>
      <c r="AT228" s="65"/>
      <c r="AU228" s="65"/>
    </row>
    <row r="229" spans="8:47" s="58" customFormat="1" ht="15" customHeight="1">
      <c r="H229" s="64"/>
      <c r="I229" s="64"/>
      <c r="AR229" s="65"/>
      <c r="AS229" s="65"/>
      <c r="AT229" s="65"/>
      <c r="AU229" s="65"/>
    </row>
    <row r="230" spans="8:47" s="58" customFormat="1" ht="15" customHeight="1">
      <c r="H230" s="64"/>
      <c r="I230" s="64"/>
      <c r="AR230" s="65"/>
      <c r="AS230" s="65"/>
      <c r="AT230" s="65"/>
      <c r="AU230" s="65"/>
    </row>
    <row r="231" spans="8:47" s="58" customFormat="1" ht="15" customHeight="1">
      <c r="H231" s="64"/>
      <c r="I231" s="64"/>
      <c r="AR231" s="65"/>
      <c r="AS231" s="65"/>
      <c r="AT231" s="65"/>
      <c r="AU231" s="65"/>
    </row>
    <row r="232" spans="8:47" s="58" customFormat="1" ht="15" customHeight="1">
      <c r="H232" s="64"/>
      <c r="I232" s="64"/>
      <c r="AR232" s="65"/>
      <c r="AS232" s="65"/>
      <c r="AT232" s="65"/>
      <c r="AU232" s="65"/>
    </row>
    <row r="233" spans="8:47" s="58" customFormat="1" ht="15" customHeight="1">
      <c r="H233" s="64"/>
      <c r="I233" s="64"/>
      <c r="AR233" s="65"/>
      <c r="AS233" s="65"/>
      <c r="AT233" s="65"/>
      <c r="AU233" s="65"/>
    </row>
    <row r="234" spans="8:47" s="58" customFormat="1" ht="15" customHeight="1">
      <c r="H234" s="64"/>
      <c r="I234" s="64"/>
      <c r="AR234" s="65"/>
      <c r="AS234" s="65"/>
      <c r="AT234" s="65"/>
      <c r="AU234" s="65"/>
    </row>
    <row r="235" spans="8:47" s="58" customFormat="1" ht="15" customHeight="1">
      <c r="H235" s="64"/>
      <c r="I235" s="64"/>
      <c r="AR235" s="65"/>
      <c r="AS235" s="65"/>
      <c r="AT235" s="65"/>
      <c r="AU235" s="65"/>
    </row>
    <row r="236" spans="8:47" s="58" customFormat="1" ht="15" customHeight="1">
      <c r="H236" s="64"/>
      <c r="I236" s="64"/>
      <c r="AR236" s="65"/>
      <c r="AS236" s="65"/>
      <c r="AT236" s="65"/>
      <c r="AU236" s="65"/>
    </row>
    <row r="237" spans="8:47" s="58" customFormat="1" ht="15" customHeight="1">
      <c r="H237" s="64"/>
      <c r="I237" s="64"/>
      <c r="AR237" s="65"/>
      <c r="AS237" s="65"/>
      <c r="AT237" s="65"/>
      <c r="AU237" s="65"/>
    </row>
    <row r="238" spans="8:47" s="58" customFormat="1" ht="15" customHeight="1">
      <c r="H238" s="64"/>
      <c r="I238" s="64"/>
      <c r="AR238" s="65"/>
      <c r="AS238" s="65"/>
      <c r="AT238" s="65"/>
      <c r="AU238" s="65"/>
    </row>
    <row r="239" spans="8:47" s="58" customFormat="1" ht="15" customHeight="1">
      <c r="H239" s="64"/>
      <c r="I239" s="64"/>
      <c r="AR239" s="65"/>
      <c r="AS239" s="65"/>
      <c r="AT239" s="65"/>
      <c r="AU239" s="65"/>
    </row>
    <row r="240" spans="8:47" s="58" customFormat="1" ht="15" customHeight="1">
      <c r="H240" s="64"/>
      <c r="I240" s="64"/>
      <c r="AR240" s="65"/>
      <c r="AS240" s="65"/>
      <c r="AT240" s="65"/>
      <c r="AU240" s="65"/>
    </row>
    <row r="241" spans="8:47" s="58" customFormat="1" ht="15" customHeight="1">
      <c r="H241" s="64"/>
      <c r="I241" s="64"/>
      <c r="AR241" s="65"/>
      <c r="AS241" s="65"/>
      <c r="AT241" s="65"/>
      <c r="AU241" s="65"/>
    </row>
    <row r="242" spans="8:47" s="58" customFormat="1" ht="15" customHeight="1">
      <c r="H242" s="64"/>
      <c r="I242" s="64"/>
      <c r="AR242" s="65"/>
      <c r="AS242" s="65"/>
      <c r="AT242" s="65"/>
      <c r="AU242" s="65"/>
    </row>
    <row r="243" spans="8:47" s="58" customFormat="1" ht="15" customHeight="1">
      <c r="H243" s="64"/>
      <c r="I243" s="64"/>
      <c r="AR243" s="65"/>
      <c r="AS243" s="65"/>
      <c r="AT243" s="65"/>
      <c r="AU243" s="65"/>
    </row>
    <row r="244" spans="8:47" s="58" customFormat="1" ht="15" customHeight="1">
      <c r="H244" s="64"/>
      <c r="I244" s="64"/>
      <c r="AR244" s="65"/>
      <c r="AS244" s="65"/>
      <c r="AT244" s="65"/>
      <c r="AU244" s="65"/>
    </row>
    <row r="245" spans="8:47" s="58" customFormat="1" ht="15" customHeight="1">
      <c r="H245" s="64"/>
      <c r="I245" s="64"/>
      <c r="AR245" s="65"/>
      <c r="AS245" s="65"/>
      <c r="AT245" s="65"/>
      <c r="AU245" s="65"/>
    </row>
    <row r="246" spans="8:47" s="58" customFormat="1" ht="15" customHeight="1">
      <c r="H246" s="64"/>
      <c r="I246" s="64"/>
      <c r="AR246" s="65"/>
      <c r="AS246" s="65"/>
      <c r="AT246" s="65"/>
      <c r="AU246" s="65"/>
    </row>
    <row r="247" spans="8:47" s="58" customFormat="1" ht="15" customHeight="1">
      <c r="H247" s="64"/>
      <c r="I247" s="64"/>
      <c r="AR247" s="65"/>
      <c r="AS247" s="65"/>
      <c r="AT247" s="65"/>
      <c r="AU247" s="65"/>
    </row>
    <row r="248" spans="8:47" s="58" customFormat="1" ht="15" customHeight="1">
      <c r="H248" s="64"/>
      <c r="I248" s="64"/>
      <c r="AR248" s="65"/>
      <c r="AS248" s="65"/>
      <c r="AT248" s="65"/>
      <c r="AU248" s="65"/>
    </row>
    <row r="249" spans="8:47" s="58" customFormat="1" ht="15" customHeight="1">
      <c r="H249" s="64"/>
      <c r="I249" s="64"/>
      <c r="AR249" s="65"/>
      <c r="AS249" s="65"/>
      <c r="AT249" s="65"/>
      <c r="AU249" s="65"/>
    </row>
    <row r="250" spans="8:47" s="58" customFormat="1" ht="15" customHeight="1">
      <c r="H250" s="64"/>
      <c r="I250" s="64"/>
      <c r="AR250" s="65"/>
      <c r="AS250" s="65"/>
      <c r="AT250" s="65"/>
      <c r="AU250" s="65"/>
    </row>
    <row r="251" spans="8:47" s="58" customFormat="1" ht="15" customHeight="1">
      <c r="H251" s="64"/>
      <c r="I251" s="64"/>
      <c r="AR251" s="65"/>
      <c r="AS251" s="65"/>
      <c r="AT251" s="65"/>
      <c r="AU251" s="65"/>
    </row>
    <row r="252" spans="8:47" s="58" customFormat="1" ht="15" customHeight="1">
      <c r="H252" s="64"/>
      <c r="I252" s="64"/>
      <c r="AR252" s="65"/>
      <c r="AS252" s="65"/>
      <c r="AT252" s="65"/>
      <c r="AU252" s="65"/>
    </row>
    <row r="253" spans="8:47" s="58" customFormat="1" ht="15" customHeight="1">
      <c r="H253" s="64"/>
      <c r="I253" s="64"/>
      <c r="AR253" s="65"/>
      <c r="AS253" s="65"/>
      <c r="AT253" s="65"/>
      <c r="AU253" s="65"/>
    </row>
    <row r="254" spans="8:47" s="58" customFormat="1" ht="15" customHeight="1">
      <c r="H254" s="64"/>
      <c r="I254" s="64"/>
      <c r="AR254" s="65"/>
      <c r="AS254" s="65"/>
      <c r="AT254" s="65"/>
      <c r="AU254" s="65"/>
    </row>
    <row r="255" spans="8:47" s="58" customFormat="1" ht="15" customHeight="1">
      <c r="H255" s="64"/>
      <c r="I255" s="64"/>
      <c r="AR255" s="65"/>
      <c r="AS255" s="65"/>
      <c r="AT255" s="65"/>
      <c r="AU255" s="65"/>
    </row>
    <row r="256" spans="8:47" s="58" customFormat="1" ht="15" customHeight="1">
      <c r="H256" s="64"/>
      <c r="I256" s="64"/>
      <c r="AR256" s="65"/>
      <c r="AS256" s="65"/>
      <c r="AT256" s="65"/>
      <c r="AU256" s="65"/>
    </row>
    <row r="257" spans="8:47" s="58" customFormat="1" ht="15" customHeight="1">
      <c r="H257" s="64"/>
      <c r="I257" s="64"/>
      <c r="AR257" s="65"/>
      <c r="AS257" s="65"/>
      <c r="AT257" s="65"/>
      <c r="AU257" s="65"/>
    </row>
    <row r="258" spans="8:47" s="58" customFormat="1" ht="15" customHeight="1">
      <c r="H258" s="64"/>
      <c r="I258" s="64"/>
      <c r="AR258" s="65"/>
      <c r="AS258" s="65"/>
      <c r="AT258" s="65"/>
      <c r="AU258" s="65"/>
    </row>
    <row r="259" spans="8:47" s="58" customFormat="1" ht="15" customHeight="1">
      <c r="H259" s="64"/>
      <c r="I259" s="64"/>
      <c r="AR259" s="65"/>
      <c r="AS259" s="65"/>
      <c r="AT259" s="65"/>
      <c r="AU259" s="65"/>
    </row>
    <row r="260" spans="8:47" s="58" customFormat="1" ht="15" customHeight="1">
      <c r="H260" s="64"/>
      <c r="I260" s="64"/>
      <c r="AR260" s="65"/>
      <c r="AS260" s="65"/>
      <c r="AT260" s="65"/>
      <c r="AU260" s="65"/>
    </row>
    <row r="261" spans="8:47" s="58" customFormat="1" ht="15" customHeight="1">
      <c r="H261" s="64"/>
      <c r="I261" s="64"/>
      <c r="AR261" s="65"/>
      <c r="AS261" s="65"/>
      <c r="AT261" s="65"/>
      <c r="AU261" s="65"/>
    </row>
    <row r="262" spans="8:47" s="58" customFormat="1" ht="15" customHeight="1">
      <c r="H262" s="64"/>
      <c r="I262" s="64"/>
      <c r="AR262" s="65"/>
      <c r="AS262" s="65"/>
      <c r="AT262" s="65"/>
      <c r="AU262" s="65"/>
    </row>
    <row r="263" spans="8:47" s="58" customFormat="1" ht="15" customHeight="1">
      <c r="H263" s="64"/>
      <c r="I263" s="64"/>
      <c r="AR263" s="65"/>
      <c r="AS263" s="65"/>
      <c r="AT263" s="65"/>
      <c r="AU263" s="65"/>
    </row>
    <row r="264" spans="8:47" s="58" customFormat="1" ht="15" customHeight="1">
      <c r="H264" s="64"/>
      <c r="I264" s="64"/>
      <c r="AR264" s="65"/>
      <c r="AS264" s="65"/>
      <c r="AT264" s="65"/>
      <c r="AU264" s="65"/>
    </row>
    <row r="265" spans="8:47" s="58" customFormat="1" ht="15" customHeight="1">
      <c r="H265" s="64"/>
      <c r="I265" s="64"/>
      <c r="AR265" s="65"/>
      <c r="AS265" s="65"/>
      <c r="AT265" s="65"/>
      <c r="AU265" s="65"/>
    </row>
    <row r="266" spans="8:47" s="58" customFormat="1" ht="15" customHeight="1">
      <c r="H266" s="64"/>
      <c r="I266" s="64"/>
      <c r="AR266" s="65"/>
      <c r="AS266" s="65"/>
      <c r="AT266" s="65"/>
      <c r="AU266" s="65"/>
    </row>
    <row r="267" spans="8:47" s="58" customFormat="1" ht="15" customHeight="1">
      <c r="H267" s="64"/>
      <c r="I267" s="64"/>
      <c r="AR267" s="65"/>
      <c r="AS267" s="65"/>
      <c r="AT267" s="65"/>
      <c r="AU267" s="65"/>
    </row>
    <row r="268" spans="8:47" s="58" customFormat="1" ht="15" customHeight="1">
      <c r="H268" s="64"/>
      <c r="I268" s="64"/>
      <c r="AR268" s="65"/>
      <c r="AS268" s="65"/>
      <c r="AT268" s="65"/>
      <c r="AU268" s="65"/>
    </row>
    <row r="269" spans="8:47" s="58" customFormat="1" ht="15" customHeight="1">
      <c r="H269" s="64"/>
      <c r="I269" s="64"/>
      <c r="AR269" s="65"/>
      <c r="AS269" s="65"/>
      <c r="AT269" s="65"/>
      <c r="AU269" s="65"/>
    </row>
    <row r="270" spans="8:47" s="58" customFormat="1" ht="15" customHeight="1">
      <c r="H270" s="64"/>
      <c r="I270" s="64"/>
      <c r="AR270" s="65"/>
      <c r="AS270" s="65"/>
      <c r="AT270" s="65"/>
      <c r="AU270" s="65"/>
    </row>
    <row r="271" spans="8:47" s="58" customFormat="1" ht="15" customHeight="1">
      <c r="H271" s="64"/>
      <c r="I271" s="64"/>
      <c r="AR271" s="65"/>
      <c r="AS271" s="65"/>
      <c r="AT271" s="65"/>
      <c r="AU271" s="65"/>
    </row>
    <row r="272" spans="8:47" s="58" customFormat="1" ht="15" customHeight="1">
      <c r="H272" s="64"/>
      <c r="I272" s="64"/>
      <c r="AR272" s="65"/>
      <c r="AS272" s="65"/>
      <c r="AT272" s="65"/>
      <c r="AU272" s="65"/>
    </row>
    <row r="273" spans="8:47" s="58" customFormat="1" ht="15" customHeight="1">
      <c r="H273" s="64"/>
      <c r="I273" s="64"/>
      <c r="AR273" s="65"/>
      <c r="AS273" s="65"/>
      <c r="AT273" s="65"/>
      <c r="AU273" s="65"/>
    </row>
    <row r="274" spans="8:47" s="58" customFormat="1" ht="15" customHeight="1">
      <c r="H274" s="64"/>
      <c r="I274" s="64"/>
      <c r="AR274" s="65"/>
      <c r="AS274" s="65"/>
      <c r="AT274" s="65"/>
      <c r="AU274" s="65"/>
    </row>
    <row r="275" spans="8:47" s="58" customFormat="1" ht="15" customHeight="1">
      <c r="H275" s="64"/>
      <c r="I275" s="64"/>
      <c r="AR275" s="65"/>
      <c r="AS275" s="65"/>
      <c r="AT275" s="65"/>
      <c r="AU275" s="65"/>
    </row>
    <row r="276" spans="8:47" s="58" customFormat="1" ht="15" customHeight="1">
      <c r="H276" s="64"/>
      <c r="I276" s="64"/>
      <c r="AR276" s="65"/>
      <c r="AS276" s="65"/>
      <c r="AT276" s="65"/>
      <c r="AU276" s="65"/>
    </row>
    <row r="277" spans="8:47" s="58" customFormat="1" ht="15" customHeight="1">
      <c r="H277" s="64"/>
      <c r="I277" s="64"/>
      <c r="AR277" s="65"/>
      <c r="AS277" s="65"/>
      <c r="AT277" s="65"/>
      <c r="AU277" s="65"/>
    </row>
    <row r="278" spans="8:47" s="58" customFormat="1" ht="15" customHeight="1">
      <c r="H278" s="64"/>
      <c r="I278" s="64"/>
      <c r="AR278" s="65"/>
      <c r="AS278" s="65"/>
      <c r="AT278" s="65"/>
      <c r="AU278" s="65"/>
    </row>
    <row r="279" spans="8:47" s="58" customFormat="1" ht="15" customHeight="1">
      <c r="H279" s="64"/>
      <c r="I279" s="64"/>
      <c r="AR279" s="65"/>
      <c r="AS279" s="65"/>
      <c r="AT279" s="65"/>
      <c r="AU279" s="65"/>
    </row>
    <row r="280" spans="8:47" s="58" customFormat="1" ht="15" customHeight="1">
      <c r="H280" s="64"/>
      <c r="I280" s="64"/>
      <c r="AR280" s="65"/>
      <c r="AS280" s="65"/>
      <c r="AT280" s="65"/>
      <c r="AU280" s="65"/>
    </row>
    <row r="281" spans="8:47" s="58" customFormat="1" ht="15" customHeight="1">
      <c r="H281" s="64"/>
      <c r="I281" s="64"/>
      <c r="AR281" s="65"/>
      <c r="AS281" s="65"/>
      <c r="AT281" s="65"/>
      <c r="AU281" s="65"/>
    </row>
    <row r="282" spans="8:47" s="58" customFormat="1" ht="15" customHeight="1">
      <c r="H282" s="64"/>
      <c r="I282" s="64"/>
      <c r="AR282" s="65"/>
      <c r="AS282" s="65"/>
      <c r="AT282" s="65"/>
      <c r="AU282" s="65"/>
    </row>
    <row r="283" spans="8:47" s="58" customFormat="1" ht="15" customHeight="1">
      <c r="H283" s="64"/>
      <c r="I283" s="64"/>
      <c r="AR283" s="65"/>
      <c r="AS283" s="65"/>
      <c r="AT283" s="65"/>
      <c r="AU283" s="65"/>
    </row>
    <row r="284" spans="8:47" s="58" customFormat="1" ht="15" customHeight="1">
      <c r="H284" s="64"/>
      <c r="I284" s="64"/>
      <c r="AR284" s="65"/>
      <c r="AS284" s="65"/>
      <c r="AT284" s="65"/>
      <c r="AU284" s="65"/>
    </row>
    <row r="285" spans="8:47" s="58" customFormat="1" ht="15" customHeight="1">
      <c r="H285" s="64"/>
      <c r="I285" s="64"/>
      <c r="AR285" s="65"/>
      <c r="AS285" s="65"/>
      <c r="AT285" s="65"/>
      <c r="AU285" s="65"/>
    </row>
    <row r="286" spans="8:47" s="58" customFormat="1" ht="15" customHeight="1">
      <c r="H286" s="64"/>
      <c r="I286" s="64"/>
      <c r="AR286" s="65"/>
      <c r="AS286" s="65"/>
      <c r="AT286" s="65"/>
      <c r="AU286" s="65"/>
    </row>
    <row r="287" spans="8:47" s="58" customFormat="1" ht="15" customHeight="1">
      <c r="H287" s="64"/>
      <c r="I287" s="64"/>
      <c r="AR287" s="65"/>
      <c r="AS287" s="65"/>
      <c r="AT287" s="65"/>
      <c r="AU287" s="65"/>
    </row>
    <row r="288" spans="8:47" s="58" customFormat="1" ht="15" customHeight="1">
      <c r="H288" s="64"/>
      <c r="I288" s="64"/>
      <c r="AR288" s="65"/>
      <c r="AS288" s="65"/>
      <c r="AT288" s="65"/>
      <c r="AU288" s="65"/>
    </row>
    <row r="289" spans="8:47" s="58" customFormat="1" ht="15" customHeight="1">
      <c r="H289" s="64"/>
      <c r="I289" s="64"/>
      <c r="AR289" s="65"/>
      <c r="AS289" s="65"/>
      <c r="AT289" s="65"/>
      <c r="AU289" s="65"/>
    </row>
    <row r="290" spans="8:47" s="58" customFormat="1" ht="15" customHeight="1">
      <c r="H290" s="64"/>
      <c r="I290" s="64"/>
      <c r="AR290" s="65"/>
      <c r="AS290" s="65"/>
      <c r="AT290" s="65"/>
      <c r="AU290" s="65"/>
    </row>
    <row r="291" spans="8:47" s="58" customFormat="1" ht="15" customHeight="1">
      <c r="H291" s="64"/>
      <c r="I291" s="64"/>
      <c r="AR291" s="65"/>
      <c r="AS291" s="65"/>
      <c r="AT291" s="65"/>
      <c r="AU291" s="65"/>
    </row>
    <row r="292" spans="8:47" s="58" customFormat="1" ht="15" customHeight="1">
      <c r="H292" s="64"/>
      <c r="I292" s="64"/>
      <c r="AR292" s="65"/>
      <c r="AS292" s="65"/>
      <c r="AT292" s="65"/>
      <c r="AU292" s="65"/>
    </row>
    <row r="293" spans="8:47" s="58" customFormat="1" ht="15" customHeight="1">
      <c r="H293" s="64"/>
      <c r="I293" s="64"/>
      <c r="AR293" s="65"/>
      <c r="AS293" s="65"/>
      <c r="AT293" s="65"/>
      <c r="AU293" s="65"/>
    </row>
    <row r="294" spans="8:47" s="58" customFormat="1" ht="15" customHeight="1">
      <c r="H294" s="64"/>
      <c r="I294" s="64"/>
      <c r="AR294" s="65"/>
      <c r="AS294" s="65"/>
      <c r="AT294" s="65"/>
      <c r="AU294" s="65"/>
    </row>
    <row r="295" spans="8:47" s="58" customFormat="1" ht="15" customHeight="1">
      <c r="H295" s="64"/>
      <c r="I295" s="64"/>
      <c r="AR295" s="65"/>
      <c r="AS295" s="65"/>
      <c r="AT295" s="65"/>
      <c r="AU295" s="65"/>
    </row>
    <row r="296" spans="8:47" s="58" customFormat="1" ht="15" customHeight="1">
      <c r="H296" s="64"/>
      <c r="I296" s="64"/>
      <c r="AR296" s="65"/>
      <c r="AS296" s="65"/>
      <c r="AT296" s="65"/>
      <c r="AU296" s="65"/>
    </row>
    <row r="297" spans="8:47" s="58" customFormat="1" ht="15" customHeight="1">
      <c r="H297" s="64"/>
      <c r="I297" s="64"/>
      <c r="AR297" s="65"/>
      <c r="AS297" s="65"/>
      <c r="AT297" s="65"/>
      <c r="AU297" s="65"/>
    </row>
    <row r="298" spans="8:47" s="58" customFormat="1" ht="15" customHeight="1">
      <c r="H298" s="64"/>
      <c r="I298" s="64"/>
      <c r="AR298" s="65"/>
      <c r="AS298" s="65"/>
      <c r="AT298" s="65"/>
      <c r="AU298" s="65"/>
    </row>
    <row r="299" spans="8:47" s="58" customFormat="1" ht="15" customHeight="1">
      <c r="H299" s="64"/>
      <c r="I299" s="64"/>
      <c r="AR299" s="65"/>
      <c r="AS299" s="65"/>
      <c r="AT299" s="65"/>
      <c r="AU299" s="65"/>
    </row>
    <row r="300" spans="8:47" s="58" customFormat="1" ht="15" customHeight="1">
      <c r="H300" s="64"/>
      <c r="I300" s="64"/>
      <c r="AR300" s="65"/>
      <c r="AS300" s="65"/>
      <c r="AT300" s="65"/>
      <c r="AU300" s="65"/>
    </row>
    <row r="301" spans="8:47" s="58" customFormat="1" ht="15" customHeight="1">
      <c r="H301" s="64"/>
      <c r="I301" s="64"/>
      <c r="AR301" s="65"/>
      <c r="AS301" s="65"/>
      <c r="AT301" s="65"/>
      <c r="AU301" s="65"/>
    </row>
    <row r="302" spans="8:47" s="58" customFormat="1" ht="15" customHeight="1">
      <c r="H302" s="64"/>
      <c r="I302" s="64"/>
      <c r="AR302" s="65"/>
      <c r="AS302" s="65"/>
      <c r="AT302" s="65"/>
      <c r="AU302" s="65"/>
    </row>
    <row r="303" spans="8:47" s="58" customFormat="1" ht="15" customHeight="1">
      <c r="H303" s="64"/>
      <c r="I303" s="64"/>
      <c r="AR303" s="65"/>
      <c r="AS303" s="65"/>
      <c r="AT303" s="65"/>
      <c r="AU303" s="65"/>
    </row>
    <row r="304" spans="8:47" s="58" customFormat="1" ht="15" customHeight="1">
      <c r="H304" s="64"/>
      <c r="I304" s="64"/>
      <c r="AR304" s="65"/>
      <c r="AS304" s="65"/>
      <c r="AT304" s="65"/>
      <c r="AU304" s="65"/>
    </row>
    <row r="305" spans="8:47" s="58" customFormat="1" ht="15" customHeight="1">
      <c r="H305" s="64"/>
      <c r="I305" s="64"/>
      <c r="AR305" s="65"/>
      <c r="AS305" s="65"/>
      <c r="AT305" s="65"/>
      <c r="AU305" s="65"/>
    </row>
    <row r="306" spans="8:47" s="58" customFormat="1" ht="15" customHeight="1">
      <c r="H306" s="64"/>
      <c r="I306" s="64"/>
      <c r="AR306" s="65"/>
      <c r="AS306" s="65"/>
      <c r="AT306" s="65"/>
      <c r="AU306" s="65"/>
    </row>
    <row r="307" spans="8:47" s="58" customFormat="1" ht="15" customHeight="1">
      <c r="H307" s="64"/>
      <c r="I307" s="64"/>
      <c r="AR307" s="65"/>
      <c r="AS307" s="65"/>
      <c r="AT307" s="65"/>
      <c r="AU307" s="65"/>
    </row>
    <row r="308" spans="8:47" s="58" customFormat="1" ht="15" customHeight="1">
      <c r="H308" s="64"/>
      <c r="I308" s="64"/>
      <c r="AR308" s="65"/>
      <c r="AS308" s="65"/>
      <c r="AT308" s="65"/>
      <c r="AU308" s="65"/>
    </row>
    <row r="309" spans="8:47" s="58" customFormat="1" ht="15" customHeight="1">
      <c r="H309" s="64"/>
      <c r="I309" s="64"/>
      <c r="AR309" s="65"/>
      <c r="AS309" s="65"/>
      <c r="AT309" s="65"/>
      <c r="AU309" s="65"/>
    </row>
    <row r="310" spans="8:47" s="58" customFormat="1" ht="15" customHeight="1">
      <c r="H310" s="64"/>
      <c r="I310" s="64"/>
      <c r="AR310" s="65"/>
      <c r="AS310" s="65"/>
      <c r="AT310" s="65"/>
      <c r="AU310" s="65"/>
    </row>
    <row r="311" spans="8:47" s="58" customFormat="1" ht="15" customHeight="1">
      <c r="H311" s="64"/>
      <c r="I311" s="64"/>
      <c r="AR311" s="65"/>
      <c r="AS311" s="65"/>
      <c r="AT311" s="65"/>
      <c r="AU311" s="65"/>
    </row>
    <row r="312" spans="8:47" s="58" customFormat="1" ht="15" customHeight="1">
      <c r="H312" s="64"/>
      <c r="I312" s="64"/>
      <c r="AR312" s="65"/>
      <c r="AS312" s="65"/>
      <c r="AT312" s="65"/>
      <c r="AU312" s="65"/>
    </row>
    <row r="313" spans="8:47" s="58" customFormat="1" ht="15" customHeight="1">
      <c r="H313" s="64"/>
      <c r="I313" s="64"/>
      <c r="AR313" s="65"/>
      <c r="AS313" s="65"/>
      <c r="AT313" s="65"/>
      <c r="AU313" s="65"/>
    </row>
    <row r="314" spans="8:47" s="58" customFormat="1" ht="15" customHeight="1">
      <c r="H314" s="64"/>
      <c r="I314" s="64"/>
      <c r="AR314" s="65"/>
      <c r="AS314" s="65"/>
      <c r="AT314" s="65"/>
      <c r="AU314" s="65"/>
    </row>
    <row r="315" spans="8:47" s="58" customFormat="1" ht="15" customHeight="1">
      <c r="H315" s="64"/>
      <c r="I315" s="64"/>
      <c r="AR315" s="65"/>
      <c r="AS315" s="65"/>
      <c r="AT315" s="65"/>
      <c r="AU315" s="65"/>
    </row>
    <row r="316" spans="8:47" s="58" customFormat="1" ht="15" customHeight="1">
      <c r="H316" s="64"/>
      <c r="I316" s="64"/>
      <c r="AR316" s="65"/>
      <c r="AS316" s="65"/>
      <c r="AT316" s="65"/>
      <c r="AU316" s="65"/>
    </row>
    <row r="317" spans="8:47" s="58" customFormat="1" ht="15" customHeight="1">
      <c r="H317" s="64"/>
      <c r="I317" s="64"/>
      <c r="AR317" s="65"/>
      <c r="AS317" s="65"/>
      <c r="AT317" s="65"/>
      <c r="AU317" s="65"/>
    </row>
    <row r="318" spans="8:47" s="58" customFormat="1" ht="15" customHeight="1">
      <c r="H318" s="64"/>
      <c r="I318" s="64"/>
      <c r="AR318" s="65"/>
      <c r="AS318" s="65"/>
      <c r="AT318" s="65"/>
      <c r="AU318" s="65"/>
    </row>
    <row r="319" spans="8:47" s="58" customFormat="1" ht="15" customHeight="1">
      <c r="H319" s="64"/>
      <c r="I319" s="64"/>
      <c r="AR319" s="65"/>
      <c r="AS319" s="65"/>
      <c r="AT319" s="65"/>
      <c r="AU319" s="65"/>
    </row>
    <row r="320" spans="8:47" s="58" customFormat="1" ht="15" customHeight="1">
      <c r="H320" s="64"/>
      <c r="I320" s="64"/>
      <c r="AR320" s="65"/>
      <c r="AS320" s="65"/>
      <c r="AT320" s="65"/>
      <c r="AU320" s="65"/>
    </row>
    <row r="321" spans="8:47" s="58" customFormat="1" ht="15" customHeight="1">
      <c r="H321" s="64"/>
      <c r="I321" s="64"/>
      <c r="AR321" s="65"/>
      <c r="AS321" s="65"/>
      <c r="AT321" s="65"/>
      <c r="AU321" s="65"/>
    </row>
    <row r="322" spans="8:47" s="58" customFormat="1" ht="15" customHeight="1">
      <c r="H322" s="64"/>
      <c r="I322" s="64"/>
      <c r="AR322" s="65"/>
      <c r="AS322" s="65"/>
      <c r="AT322" s="65"/>
      <c r="AU322" s="65"/>
    </row>
    <row r="323" spans="8:47" s="58" customFormat="1" ht="15" customHeight="1">
      <c r="H323" s="64"/>
      <c r="I323" s="64"/>
      <c r="AR323" s="65"/>
      <c r="AS323" s="65"/>
      <c r="AT323" s="65"/>
      <c r="AU323" s="65"/>
    </row>
    <row r="324" spans="8:47" s="58" customFormat="1" ht="15" customHeight="1">
      <c r="H324" s="64"/>
      <c r="I324" s="64"/>
      <c r="AR324" s="65"/>
      <c r="AS324" s="65"/>
      <c r="AT324" s="65"/>
      <c r="AU324" s="65"/>
    </row>
    <row r="325" spans="8:47" s="58" customFormat="1" ht="15" customHeight="1">
      <c r="H325" s="64"/>
      <c r="I325" s="64"/>
      <c r="AR325" s="65"/>
      <c r="AS325" s="65"/>
      <c r="AT325" s="65"/>
      <c r="AU325" s="65"/>
    </row>
    <row r="326" spans="8:47" s="58" customFormat="1" ht="15" customHeight="1">
      <c r="H326" s="64"/>
      <c r="I326" s="64"/>
      <c r="AR326" s="65"/>
      <c r="AS326" s="65"/>
      <c r="AT326" s="65"/>
      <c r="AU326" s="65"/>
    </row>
    <row r="327" spans="8:47" s="58" customFormat="1" ht="15" customHeight="1">
      <c r="H327" s="64"/>
      <c r="I327" s="64"/>
      <c r="AR327" s="65"/>
      <c r="AS327" s="65"/>
      <c r="AT327" s="65"/>
      <c r="AU327" s="65"/>
    </row>
    <row r="328" spans="8:47" s="58" customFormat="1" ht="15" customHeight="1">
      <c r="H328" s="64"/>
      <c r="I328" s="64"/>
      <c r="AR328" s="65"/>
      <c r="AS328" s="65"/>
      <c r="AT328" s="65"/>
      <c r="AU328" s="65"/>
    </row>
    <row r="329" spans="8:47" s="58" customFormat="1" ht="15" customHeight="1">
      <c r="H329" s="64"/>
      <c r="I329" s="64"/>
      <c r="AR329" s="65"/>
      <c r="AS329" s="65"/>
      <c r="AT329" s="65"/>
      <c r="AU329" s="65"/>
    </row>
    <row r="330" spans="8:47" s="58" customFormat="1" ht="15" customHeight="1">
      <c r="H330" s="64"/>
      <c r="I330" s="64"/>
      <c r="AR330" s="65"/>
      <c r="AS330" s="65"/>
      <c r="AT330" s="65"/>
      <c r="AU330" s="65"/>
    </row>
    <row r="331" spans="8:47" s="58" customFormat="1" ht="15" customHeight="1">
      <c r="H331" s="64"/>
      <c r="I331" s="64"/>
      <c r="AR331" s="65"/>
      <c r="AS331" s="65"/>
      <c r="AT331" s="65"/>
      <c r="AU331" s="65"/>
    </row>
    <row r="332" spans="8:47" s="58" customFormat="1" ht="15" customHeight="1">
      <c r="H332" s="64"/>
      <c r="I332" s="64"/>
      <c r="AR332" s="65"/>
      <c r="AS332" s="65"/>
      <c r="AT332" s="65"/>
      <c r="AU332" s="65"/>
    </row>
    <row r="333" spans="8:47" s="58" customFormat="1" ht="15" customHeight="1">
      <c r="H333" s="64"/>
      <c r="I333" s="64"/>
      <c r="AR333" s="65"/>
      <c r="AS333" s="65"/>
      <c r="AT333" s="65"/>
      <c r="AU333" s="65"/>
    </row>
    <row r="334" spans="8:47" s="58" customFormat="1" ht="15" customHeight="1">
      <c r="H334" s="64"/>
      <c r="I334" s="64"/>
      <c r="AR334" s="65"/>
      <c r="AS334" s="65"/>
      <c r="AT334" s="65"/>
      <c r="AU334" s="65"/>
    </row>
    <row r="335" spans="8:47" s="58" customFormat="1" ht="15" customHeight="1">
      <c r="H335" s="64"/>
      <c r="I335" s="64"/>
      <c r="AR335" s="65"/>
      <c r="AS335" s="65"/>
      <c r="AT335" s="65"/>
      <c r="AU335" s="65"/>
    </row>
    <row r="336" spans="8:47" s="58" customFormat="1" ht="15" customHeight="1">
      <c r="H336" s="64"/>
      <c r="I336" s="64"/>
      <c r="AR336" s="65"/>
      <c r="AS336" s="65"/>
      <c r="AT336" s="65"/>
      <c r="AU336" s="65"/>
    </row>
    <row r="337" spans="8:47" s="58" customFormat="1" ht="15" customHeight="1">
      <c r="H337" s="64"/>
      <c r="I337" s="64"/>
      <c r="AR337" s="65"/>
      <c r="AS337" s="65"/>
      <c r="AT337" s="65"/>
      <c r="AU337" s="65"/>
    </row>
    <row r="338" spans="8:47" s="58" customFormat="1" ht="15" customHeight="1">
      <c r="H338" s="64"/>
      <c r="I338" s="64"/>
      <c r="AR338" s="65"/>
      <c r="AS338" s="65"/>
      <c r="AT338" s="65"/>
      <c r="AU338" s="65"/>
    </row>
    <row r="339" spans="8:47" s="58" customFormat="1" ht="15" customHeight="1">
      <c r="H339" s="64"/>
      <c r="I339" s="64"/>
      <c r="AR339" s="65"/>
      <c r="AS339" s="65"/>
      <c r="AT339" s="65"/>
      <c r="AU339" s="65"/>
    </row>
    <row r="340" spans="8:47" s="58" customFormat="1" ht="15" customHeight="1">
      <c r="H340" s="64"/>
      <c r="I340" s="64"/>
      <c r="AR340" s="65"/>
      <c r="AS340" s="65"/>
      <c r="AT340" s="65"/>
      <c r="AU340" s="65"/>
    </row>
    <row r="341" spans="8:47" s="58" customFormat="1" ht="15" customHeight="1">
      <c r="H341" s="64"/>
      <c r="I341" s="64"/>
      <c r="AR341" s="65"/>
      <c r="AS341" s="65"/>
      <c r="AT341" s="65"/>
      <c r="AU341" s="65"/>
    </row>
    <row r="342" spans="8:47" s="58" customFormat="1" ht="15" customHeight="1">
      <c r="H342" s="64"/>
      <c r="I342" s="64"/>
      <c r="AR342" s="65"/>
      <c r="AS342" s="65"/>
      <c r="AT342" s="65"/>
      <c r="AU342" s="65"/>
    </row>
    <row r="343" spans="8:47" s="58" customFormat="1" ht="15" customHeight="1">
      <c r="H343" s="64"/>
      <c r="I343" s="64"/>
      <c r="AR343" s="65"/>
      <c r="AS343" s="65"/>
      <c r="AT343" s="65"/>
      <c r="AU343" s="65"/>
    </row>
    <row r="344" spans="8:47" s="58" customFormat="1" ht="15" customHeight="1">
      <c r="H344" s="64"/>
      <c r="I344" s="64"/>
      <c r="AR344" s="65"/>
      <c r="AS344" s="65"/>
      <c r="AT344" s="65"/>
      <c r="AU344" s="65"/>
    </row>
    <row r="345" spans="8:47" s="58" customFormat="1" ht="15" customHeight="1">
      <c r="H345" s="64"/>
      <c r="I345" s="64"/>
      <c r="AR345" s="65"/>
      <c r="AS345" s="65"/>
      <c r="AT345" s="65"/>
      <c r="AU345" s="65"/>
    </row>
    <row r="346" spans="8:47" s="58" customFormat="1" ht="15" customHeight="1">
      <c r="H346" s="64"/>
      <c r="I346" s="64"/>
      <c r="AR346" s="65"/>
      <c r="AS346" s="65"/>
      <c r="AT346" s="65"/>
      <c r="AU346" s="65"/>
    </row>
    <row r="347" spans="8:47" s="58" customFormat="1" ht="15" customHeight="1">
      <c r="H347" s="64"/>
      <c r="I347" s="64"/>
      <c r="AR347" s="65"/>
      <c r="AS347" s="65"/>
      <c r="AT347" s="65"/>
      <c r="AU347" s="65"/>
    </row>
    <row r="348" spans="8:47" s="58" customFormat="1" ht="15" customHeight="1">
      <c r="H348" s="64"/>
      <c r="I348" s="64"/>
      <c r="AR348" s="65"/>
      <c r="AS348" s="65"/>
      <c r="AT348" s="65"/>
      <c r="AU348" s="65"/>
    </row>
    <row r="349" spans="8:47" s="58" customFormat="1" ht="15" customHeight="1">
      <c r="H349" s="64"/>
      <c r="I349" s="64"/>
      <c r="AR349" s="65"/>
      <c r="AS349" s="65"/>
      <c r="AT349" s="65"/>
      <c r="AU349" s="65"/>
    </row>
    <row r="350" spans="8:47" s="58" customFormat="1" ht="15" customHeight="1">
      <c r="H350" s="64"/>
      <c r="I350" s="64"/>
      <c r="AR350" s="65"/>
      <c r="AS350" s="65"/>
      <c r="AT350" s="65"/>
      <c r="AU350" s="65"/>
    </row>
    <row r="351" spans="8:47" s="58" customFormat="1" ht="15" customHeight="1">
      <c r="H351" s="64"/>
      <c r="I351" s="64"/>
      <c r="AR351" s="65"/>
      <c r="AS351" s="65"/>
      <c r="AT351" s="65"/>
      <c r="AU351" s="65"/>
    </row>
    <row r="352" spans="8:47" s="58" customFormat="1" ht="15" customHeight="1">
      <c r="H352" s="64"/>
      <c r="I352" s="64"/>
      <c r="AR352" s="65"/>
      <c r="AS352" s="65"/>
      <c r="AT352" s="65"/>
      <c r="AU352" s="65"/>
    </row>
    <row r="353" spans="8:47" s="58" customFormat="1" ht="15" customHeight="1">
      <c r="H353" s="64"/>
      <c r="I353" s="64"/>
      <c r="AR353" s="65"/>
      <c r="AS353" s="65"/>
      <c r="AT353" s="65"/>
      <c r="AU353" s="65"/>
    </row>
    <row r="354" spans="8:47" s="58" customFormat="1" ht="15" customHeight="1">
      <c r="H354" s="64"/>
      <c r="I354" s="64"/>
      <c r="AR354" s="65"/>
      <c r="AS354" s="65"/>
      <c r="AT354" s="65"/>
      <c r="AU354" s="65"/>
    </row>
    <row r="355" spans="8:47" s="58" customFormat="1" ht="15" customHeight="1">
      <c r="H355" s="64"/>
      <c r="I355" s="64"/>
      <c r="AR355" s="65"/>
      <c r="AS355" s="65"/>
      <c r="AT355" s="65"/>
      <c r="AU355" s="65"/>
    </row>
    <row r="356" spans="8:47" s="58" customFormat="1" ht="15" customHeight="1">
      <c r="H356" s="64"/>
      <c r="I356" s="64"/>
      <c r="AR356" s="65"/>
      <c r="AS356" s="65"/>
      <c r="AT356" s="65"/>
      <c r="AU356" s="65"/>
    </row>
    <row r="357" spans="8:47" s="58" customFormat="1" ht="15" customHeight="1">
      <c r="H357" s="64"/>
      <c r="I357" s="64"/>
      <c r="AR357" s="65"/>
      <c r="AS357" s="65"/>
      <c r="AT357" s="65"/>
      <c r="AU357" s="65"/>
    </row>
    <row r="358" spans="8:47" s="58" customFormat="1" ht="15" customHeight="1">
      <c r="H358" s="64"/>
      <c r="I358" s="64"/>
      <c r="AR358" s="65"/>
      <c r="AS358" s="65"/>
      <c r="AT358" s="65"/>
      <c r="AU358" s="65"/>
    </row>
    <row r="359" spans="8:47" s="58" customFormat="1" ht="15" customHeight="1">
      <c r="H359" s="64"/>
      <c r="I359" s="64"/>
      <c r="AR359" s="65"/>
      <c r="AS359" s="65"/>
      <c r="AT359" s="65"/>
      <c r="AU359" s="65"/>
    </row>
    <row r="360" spans="8:47" s="58" customFormat="1" ht="15" customHeight="1">
      <c r="H360" s="64"/>
      <c r="I360" s="64"/>
      <c r="AR360" s="65"/>
      <c r="AS360" s="65"/>
      <c r="AT360" s="65"/>
      <c r="AU360" s="65"/>
    </row>
    <row r="361" spans="8:47" s="58" customFormat="1" ht="15" customHeight="1">
      <c r="H361" s="64"/>
      <c r="I361" s="64"/>
      <c r="AR361" s="65"/>
      <c r="AS361" s="65"/>
      <c r="AT361" s="65"/>
      <c r="AU361" s="65"/>
    </row>
    <row r="362" spans="8:47" s="58" customFormat="1" ht="15" customHeight="1">
      <c r="H362" s="64"/>
      <c r="I362" s="64"/>
      <c r="AR362" s="65"/>
      <c r="AS362" s="65"/>
      <c r="AT362" s="65"/>
      <c r="AU362" s="65"/>
    </row>
    <row r="363" spans="8:47" s="58" customFormat="1" ht="15" customHeight="1">
      <c r="H363" s="64"/>
      <c r="I363" s="64"/>
      <c r="AR363" s="65"/>
      <c r="AS363" s="65"/>
      <c r="AT363" s="65"/>
      <c r="AU363" s="65"/>
    </row>
    <row r="364" spans="8:47" s="58" customFormat="1" ht="15" customHeight="1">
      <c r="H364" s="64"/>
      <c r="I364" s="64"/>
      <c r="AR364" s="65"/>
      <c r="AS364" s="65"/>
      <c r="AT364" s="65"/>
      <c r="AU364" s="65"/>
    </row>
    <row r="365" spans="8:47" s="58" customFormat="1" ht="15" customHeight="1">
      <c r="H365" s="64"/>
      <c r="I365" s="64"/>
      <c r="AR365" s="65"/>
      <c r="AS365" s="65"/>
      <c r="AT365" s="65"/>
      <c r="AU365" s="65"/>
    </row>
    <row r="366" spans="8:47" s="58" customFormat="1" ht="15" customHeight="1">
      <c r="H366" s="64"/>
      <c r="I366" s="64"/>
      <c r="AR366" s="65"/>
      <c r="AS366" s="65"/>
      <c r="AT366" s="65"/>
      <c r="AU366" s="65"/>
    </row>
    <row r="367" spans="8:47" s="58" customFormat="1" ht="15" customHeight="1">
      <c r="H367" s="64"/>
      <c r="I367" s="64"/>
      <c r="AR367" s="65"/>
      <c r="AS367" s="65"/>
      <c r="AT367" s="65"/>
      <c r="AU367" s="65"/>
    </row>
    <row r="368" spans="8:47" s="58" customFormat="1" ht="15" customHeight="1">
      <c r="H368" s="64"/>
      <c r="I368" s="64"/>
      <c r="AR368" s="65"/>
      <c r="AS368" s="65"/>
      <c r="AT368" s="65"/>
      <c r="AU368" s="65"/>
    </row>
    <row r="369" spans="8:47" s="58" customFormat="1" ht="15" customHeight="1">
      <c r="H369" s="64"/>
      <c r="I369" s="64"/>
      <c r="AR369" s="65"/>
      <c r="AS369" s="65"/>
      <c r="AT369" s="65"/>
      <c r="AU369" s="65"/>
    </row>
    <row r="370" spans="8:47" s="58" customFormat="1" ht="15" customHeight="1">
      <c r="H370" s="64"/>
      <c r="I370" s="64"/>
      <c r="AR370" s="65"/>
      <c r="AS370" s="65"/>
      <c r="AT370" s="65"/>
      <c r="AU370" s="65"/>
    </row>
    <row r="371" spans="8:47" s="58" customFormat="1" ht="15" customHeight="1">
      <c r="H371" s="64"/>
      <c r="I371" s="64"/>
      <c r="AR371" s="65"/>
      <c r="AS371" s="65"/>
      <c r="AT371" s="65"/>
      <c r="AU371" s="65"/>
    </row>
    <row r="372" spans="8:47" s="58" customFormat="1" ht="15" customHeight="1">
      <c r="H372" s="64"/>
      <c r="I372" s="64"/>
      <c r="AR372" s="65"/>
      <c r="AS372" s="65"/>
      <c r="AT372" s="65"/>
      <c r="AU372" s="65"/>
    </row>
    <row r="373" spans="8:47" s="58" customFormat="1" ht="15" customHeight="1">
      <c r="H373" s="64"/>
      <c r="I373" s="64"/>
      <c r="AR373" s="65"/>
      <c r="AS373" s="65"/>
      <c r="AT373" s="65"/>
      <c r="AU373" s="65"/>
    </row>
    <row r="374" spans="8:47" s="58" customFormat="1" ht="15" customHeight="1">
      <c r="H374" s="64"/>
      <c r="I374" s="64"/>
      <c r="AR374" s="65"/>
      <c r="AS374" s="65"/>
      <c r="AT374" s="65"/>
      <c r="AU374" s="65"/>
    </row>
    <row r="375" spans="8:47" s="58" customFormat="1" ht="15" customHeight="1">
      <c r="H375" s="64"/>
      <c r="I375" s="64"/>
      <c r="AR375" s="65"/>
      <c r="AS375" s="65"/>
      <c r="AT375" s="65"/>
      <c r="AU375" s="65"/>
    </row>
    <row r="376" spans="8:47" s="58" customFormat="1" ht="15" customHeight="1">
      <c r="H376" s="64"/>
      <c r="I376" s="64"/>
      <c r="AR376" s="65"/>
      <c r="AS376" s="65"/>
      <c r="AT376" s="65"/>
      <c r="AU376" s="65"/>
    </row>
    <row r="377" spans="8:47" s="58" customFormat="1" ht="15" customHeight="1">
      <c r="H377" s="64"/>
      <c r="I377" s="64"/>
      <c r="AR377" s="65"/>
      <c r="AS377" s="65"/>
      <c r="AT377" s="65"/>
      <c r="AU377" s="65"/>
    </row>
    <row r="378" spans="8:47" s="58" customFormat="1" ht="15" customHeight="1">
      <c r="H378" s="64"/>
      <c r="I378" s="64"/>
      <c r="AR378" s="65"/>
      <c r="AS378" s="65"/>
      <c r="AT378" s="65"/>
      <c r="AU378" s="65"/>
    </row>
    <row r="379" spans="8:47" s="58" customFormat="1" ht="15" customHeight="1">
      <c r="H379" s="64"/>
      <c r="I379" s="64"/>
      <c r="AR379" s="65"/>
      <c r="AS379" s="65"/>
      <c r="AT379" s="65"/>
      <c r="AU379" s="65"/>
    </row>
    <row r="380" spans="8:47" s="58" customFormat="1" ht="15" customHeight="1">
      <c r="H380" s="64"/>
      <c r="I380" s="64"/>
      <c r="AR380" s="65"/>
      <c r="AS380" s="65"/>
      <c r="AT380" s="65"/>
      <c r="AU380" s="65"/>
    </row>
    <row r="381" spans="8:47" s="58" customFormat="1" ht="15" customHeight="1">
      <c r="H381" s="64"/>
      <c r="I381" s="64"/>
      <c r="AR381" s="65"/>
      <c r="AS381" s="65"/>
      <c r="AT381" s="65"/>
      <c r="AU381" s="65"/>
    </row>
    <row r="382" spans="8:47" s="58" customFormat="1" ht="15" customHeight="1">
      <c r="H382" s="64"/>
      <c r="I382" s="64"/>
      <c r="AR382" s="65"/>
      <c r="AS382" s="65"/>
      <c r="AT382" s="65"/>
      <c r="AU382" s="65"/>
    </row>
    <row r="383" spans="8:47" s="58" customFormat="1" ht="15" customHeight="1">
      <c r="H383" s="64"/>
      <c r="I383" s="64"/>
      <c r="AR383" s="65"/>
      <c r="AS383" s="65"/>
      <c r="AT383" s="65"/>
      <c r="AU383" s="65"/>
    </row>
    <row r="384" spans="8:47" s="58" customFormat="1" ht="15" customHeight="1">
      <c r="H384" s="64"/>
      <c r="I384" s="64"/>
      <c r="AR384" s="65"/>
      <c r="AS384" s="65"/>
      <c r="AT384" s="65"/>
      <c r="AU384" s="65"/>
    </row>
    <row r="385" spans="8:47" s="58" customFormat="1" ht="15" customHeight="1">
      <c r="H385" s="64"/>
      <c r="I385" s="64"/>
      <c r="AR385" s="65"/>
      <c r="AS385" s="65"/>
      <c r="AT385" s="65"/>
      <c r="AU385" s="65"/>
    </row>
    <row r="386" spans="8:47" s="58" customFormat="1" ht="15" customHeight="1">
      <c r="H386" s="64"/>
      <c r="I386" s="64"/>
      <c r="AR386" s="65"/>
      <c r="AS386" s="65"/>
      <c r="AT386" s="65"/>
      <c r="AU386" s="65"/>
    </row>
    <row r="387" spans="8:47" s="58" customFormat="1" ht="15" customHeight="1">
      <c r="H387" s="64"/>
      <c r="I387" s="64"/>
      <c r="AR387" s="65"/>
      <c r="AS387" s="65"/>
      <c r="AT387" s="65"/>
      <c r="AU387" s="65"/>
    </row>
    <row r="388" spans="8:47" s="58" customFormat="1" ht="15" customHeight="1">
      <c r="H388" s="64"/>
      <c r="I388" s="64"/>
      <c r="AR388" s="65"/>
      <c r="AS388" s="65"/>
      <c r="AT388" s="65"/>
      <c r="AU388" s="65"/>
    </row>
    <row r="389" spans="8:47" s="58" customFormat="1" ht="15" customHeight="1">
      <c r="H389" s="64"/>
      <c r="I389" s="64"/>
      <c r="AR389" s="65"/>
      <c r="AS389" s="65"/>
      <c r="AT389" s="65"/>
      <c r="AU389" s="65"/>
    </row>
    <row r="390" spans="8:47" s="58" customFormat="1" ht="15" customHeight="1">
      <c r="H390" s="64"/>
      <c r="I390" s="64"/>
      <c r="AR390" s="65"/>
      <c r="AS390" s="65"/>
      <c r="AT390" s="65"/>
      <c r="AU390" s="65"/>
    </row>
    <row r="391" spans="8:47" s="58" customFormat="1" ht="15" customHeight="1">
      <c r="H391" s="64"/>
      <c r="I391" s="64"/>
      <c r="AR391" s="65"/>
      <c r="AS391" s="65"/>
      <c r="AT391" s="65"/>
      <c r="AU391" s="65"/>
    </row>
    <row r="392" spans="8:47" s="58" customFormat="1" ht="15" customHeight="1">
      <c r="H392" s="64"/>
      <c r="I392" s="64"/>
      <c r="AR392" s="65"/>
      <c r="AS392" s="65"/>
      <c r="AT392" s="65"/>
      <c r="AU392" s="65"/>
    </row>
    <row r="393" spans="8:47" s="58" customFormat="1" ht="15" customHeight="1">
      <c r="H393" s="64"/>
      <c r="I393" s="64"/>
      <c r="AR393" s="65"/>
      <c r="AS393" s="65"/>
      <c r="AT393" s="65"/>
      <c r="AU393" s="65"/>
    </row>
    <row r="394" spans="8:47" s="58" customFormat="1" ht="15" customHeight="1">
      <c r="H394" s="64"/>
      <c r="I394" s="64"/>
      <c r="AR394" s="65"/>
      <c r="AS394" s="65"/>
      <c r="AT394" s="65"/>
      <c r="AU394" s="65"/>
    </row>
    <row r="395" spans="8:47" s="58" customFormat="1" ht="15" customHeight="1">
      <c r="H395" s="64"/>
      <c r="I395" s="64"/>
      <c r="AR395" s="65"/>
      <c r="AS395" s="65"/>
      <c r="AT395" s="65"/>
      <c r="AU395" s="65"/>
    </row>
    <row r="396" spans="8:47" s="58" customFormat="1" ht="15" customHeight="1">
      <c r="H396" s="64"/>
      <c r="I396" s="64"/>
      <c r="AR396" s="65"/>
      <c r="AS396" s="65"/>
      <c r="AT396" s="65"/>
      <c r="AU396" s="65"/>
    </row>
    <row r="397" spans="8:47" s="58" customFormat="1" ht="15" customHeight="1">
      <c r="H397" s="64"/>
      <c r="I397" s="64"/>
      <c r="AR397" s="65"/>
      <c r="AS397" s="65"/>
      <c r="AT397" s="65"/>
      <c r="AU397" s="65"/>
    </row>
    <row r="398" spans="8:47" s="58" customFormat="1" ht="15" customHeight="1">
      <c r="H398" s="64"/>
      <c r="I398" s="64"/>
      <c r="AR398" s="65"/>
      <c r="AS398" s="65"/>
      <c r="AT398" s="65"/>
      <c r="AU398" s="65"/>
    </row>
    <row r="399" spans="8:47" s="58" customFormat="1" ht="15" customHeight="1">
      <c r="H399" s="64"/>
      <c r="I399" s="64"/>
      <c r="AR399" s="65"/>
      <c r="AS399" s="65"/>
      <c r="AT399" s="65"/>
      <c r="AU399" s="65"/>
    </row>
    <row r="400" spans="8:47" s="58" customFormat="1" ht="15" customHeight="1">
      <c r="H400" s="64"/>
      <c r="I400" s="64"/>
      <c r="AR400" s="65"/>
      <c r="AS400" s="65"/>
      <c r="AT400" s="65"/>
      <c r="AU400" s="65"/>
    </row>
    <row r="401" spans="8:47" s="58" customFormat="1" ht="15" customHeight="1">
      <c r="H401" s="64"/>
      <c r="I401" s="64"/>
      <c r="AR401" s="65"/>
      <c r="AS401" s="65"/>
      <c r="AT401" s="65"/>
      <c r="AU401" s="65"/>
    </row>
    <row r="402" spans="8:47" s="58" customFormat="1" ht="15" customHeight="1">
      <c r="H402" s="64"/>
      <c r="I402" s="64"/>
      <c r="AR402" s="65"/>
      <c r="AS402" s="65"/>
      <c r="AT402" s="65"/>
      <c r="AU402" s="65"/>
    </row>
    <row r="403" spans="8:47" s="58" customFormat="1" ht="15" customHeight="1">
      <c r="H403" s="64"/>
      <c r="I403" s="64"/>
      <c r="AR403" s="65"/>
      <c r="AS403" s="65"/>
      <c r="AT403" s="65"/>
      <c r="AU403" s="65"/>
    </row>
    <row r="404" spans="8:47" s="58" customFormat="1" ht="15" customHeight="1">
      <c r="H404" s="64"/>
      <c r="I404" s="64"/>
      <c r="AR404" s="65"/>
      <c r="AS404" s="65"/>
      <c r="AT404" s="65"/>
      <c r="AU404" s="65"/>
    </row>
    <row r="405" spans="8:47" s="58" customFormat="1" ht="15" customHeight="1">
      <c r="H405" s="64"/>
      <c r="I405" s="64"/>
      <c r="AR405" s="65"/>
      <c r="AS405" s="65"/>
      <c r="AT405" s="65"/>
      <c r="AU405" s="65"/>
    </row>
    <row r="406" spans="8:47" s="58" customFormat="1" ht="15" customHeight="1">
      <c r="H406" s="64"/>
      <c r="I406" s="64"/>
      <c r="AR406" s="65"/>
      <c r="AS406" s="65"/>
      <c r="AT406" s="65"/>
      <c r="AU406" s="65"/>
    </row>
    <row r="407" spans="8:47" s="58" customFormat="1" ht="15" customHeight="1">
      <c r="H407" s="64"/>
      <c r="I407" s="64"/>
      <c r="AR407" s="65"/>
      <c r="AS407" s="65"/>
      <c r="AT407" s="65"/>
      <c r="AU407" s="65"/>
    </row>
    <row r="408" spans="8:47" s="58" customFormat="1" ht="15" customHeight="1">
      <c r="H408" s="64"/>
      <c r="I408" s="64"/>
      <c r="AR408" s="65"/>
      <c r="AS408" s="65"/>
      <c r="AT408" s="65"/>
      <c r="AU408" s="65"/>
    </row>
    <row r="409" spans="8:47" s="58" customFormat="1" ht="15" customHeight="1">
      <c r="H409" s="64"/>
      <c r="I409" s="64"/>
      <c r="AR409" s="65"/>
      <c r="AS409" s="65"/>
      <c r="AT409" s="65"/>
      <c r="AU409" s="65"/>
    </row>
    <row r="410" spans="8:47" s="58" customFormat="1" ht="15" customHeight="1">
      <c r="H410" s="64"/>
      <c r="I410" s="64"/>
      <c r="AR410" s="65"/>
      <c r="AS410" s="65"/>
      <c r="AT410" s="65"/>
      <c r="AU410" s="65"/>
    </row>
    <row r="411" spans="8:47" s="58" customFormat="1" ht="15" customHeight="1">
      <c r="H411" s="64"/>
      <c r="I411" s="64"/>
      <c r="AR411" s="65"/>
      <c r="AS411" s="65"/>
      <c r="AT411" s="65"/>
      <c r="AU411" s="65"/>
    </row>
    <row r="412" spans="8:47" s="58" customFormat="1" ht="15" customHeight="1">
      <c r="H412" s="64"/>
      <c r="I412" s="64"/>
      <c r="AR412" s="65"/>
      <c r="AS412" s="65"/>
      <c r="AT412" s="65"/>
      <c r="AU412" s="65"/>
    </row>
    <row r="413" spans="8:47" s="58" customFormat="1" ht="15" customHeight="1">
      <c r="H413" s="64"/>
      <c r="I413" s="64"/>
      <c r="AR413" s="65"/>
      <c r="AS413" s="65"/>
      <c r="AT413" s="65"/>
      <c r="AU413" s="65"/>
    </row>
    <row r="414" spans="8:47" s="58" customFormat="1" ht="15" customHeight="1">
      <c r="H414" s="64"/>
      <c r="I414" s="64"/>
      <c r="AR414" s="65"/>
      <c r="AS414" s="65"/>
      <c r="AT414" s="65"/>
      <c r="AU414" s="65"/>
    </row>
    <row r="415" spans="8:47" s="58" customFormat="1" ht="15" customHeight="1">
      <c r="H415" s="64"/>
      <c r="I415" s="64"/>
      <c r="AR415" s="65"/>
      <c r="AS415" s="65"/>
      <c r="AT415" s="65"/>
      <c r="AU415" s="65"/>
    </row>
    <row r="416" spans="8:47" s="58" customFormat="1" ht="15" customHeight="1">
      <c r="H416" s="64"/>
      <c r="I416" s="64"/>
      <c r="AR416" s="65"/>
      <c r="AS416" s="65"/>
      <c r="AT416" s="65"/>
      <c r="AU416" s="65"/>
    </row>
    <row r="417" spans="8:47" s="58" customFormat="1" ht="15" customHeight="1">
      <c r="H417" s="64"/>
      <c r="I417" s="64"/>
      <c r="AR417" s="65"/>
      <c r="AS417" s="65"/>
      <c r="AT417" s="65"/>
      <c r="AU417" s="65"/>
    </row>
    <row r="418" spans="8:47" s="58" customFormat="1" ht="15" customHeight="1">
      <c r="H418" s="64"/>
      <c r="I418" s="64"/>
      <c r="AR418" s="65"/>
      <c r="AS418" s="65"/>
      <c r="AT418" s="65"/>
      <c r="AU418" s="65"/>
    </row>
    <row r="419" spans="8:47" s="58" customFormat="1" ht="15" customHeight="1">
      <c r="H419" s="64"/>
      <c r="I419" s="64"/>
      <c r="AR419" s="65"/>
      <c r="AS419" s="65"/>
      <c r="AT419" s="65"/>
      <c r="AU419" s="65"/>
    </row>
    <row r="420" spans="8:47" s="58" customFormat="1" ht="15" customHeight="1">
      <c r="H420" s="64"/>
      <c r="I420" s="64"/>
      <c r="AR420" s="65"/>
      <c r="AS420" s="65"/>
      <c r="AT420" s="65"/>
      <c r="AU420" s="65"/>
    </row>
    <row r="421" spans="8:47" s="58" customFormat="1" ht="15" customHeight="1">
      <c r="H421" s="64"/>
      <c r="I421" s="64"/>
      <c r="AR421" s="65"/>
      <c r="AS421" s="65"/>
      <c r="AT421" s="65"/>
      <c r="AU421" s="65"/>
    </row>
    <row r="422" spans="8:47" s="58" customFormat="1" ht="15" customHeight="1">
      <c r="H422" s="64"/>
      <c r="I422" s="64"/>
      <c r="AR422" s="65"/>
      <c r="AS422" s="65"/>
      <c r="AT422" s="65"/>
      <c r="AU422" s="65"/>
    </row>
    <row r="423" spans="8:47" s="58" customFormat="1" ht="15" customHeight="1">
      <c r="H423" s="64"/>
      <c r="I423" s="64"/>
      <c r="AR423" s="65"/>
      <c r="AS423" s="65"/>
      <c r="AT423" s="65"/>
      <c r="AU423" s="65"/>
    </row>
    <row r="424" spans="8:47" s="58" customFormat="1" ht="15" customHeight="1">
      <c r="H424" s="64"/>
      <c r="I424" s="64"/>
      <c r="AR424" s="65"/>
      <c r="AS424" s="65"/>
      <c r="AT424" s="65"/>
      <c r="AU424" s="65"/>
    </row>
    <row r="425" spans="8:47" s="58" customFormat="1" ht="15" customHeight="1">
      <c r="H425" s="64"/>
      <c r="I425" s="64"/>
      <c r="AR425" s="65"/>
      <c r="AS425" s="65"/>
      <c r="AT425" s="65"/>
      <c r="AU425" s="65"/>
    </row>
    <row r="426" spans="8:47" s="58" customFormat="1" ht="15" customHeight="1">
      <c r="H426" s="64"/>
      <c r="I426" s="64"/>
      <c r="AR426" s="65"/>
      <c r="AS426" s="65"/>
      <c r="AT426" s="65"/>
      <c r="AU426" s="65"/>
    </row>
    <row r="427" spans="8:47" s="58" customFormat="1" ht="15" customHeight="1">
      <c r="H427" s="64"/>
      <c r="I427" s="64"/>
      <c r="AR427" s="65"/>
      <c r="AS427" s="65"/>
      <c r="AT427" s="65"/>
      <c r="AU427" s="65"/>
    </row>
    <row r="428" spans="8:47" s="58" customFormat="1" ht="15" customHeight="1">
      <c r="H428" s="64"/>
      <c r="I428" s="64"/>
      <c r="AR428" s="65"/>
      <c r="AS428" s="65"/>
      <c r="AT428" s="65"/>
      <c r="AU428" s="65"/>
    </row>
    <row r="429" spans="8:47" s="58" customFormat="1" ht="15" customHeight="1">
      <c r="H429" s="64"/>
      <c r="I429" s="64"/>
      <c r="AR429" s="65"/>
      <c r="AS429" s="65"/>
      <c r="AT429" s="65"/>
      <c r="AU429" s="65"/>
    </row>
    <row r="430" spans="8:47" s="58" customFormat="1" ht="15" customHeight="1">
      <c r="H430" s="64"/>
      <c r="I430" s="64"/>
      <c r="AR430" s="65"/>
      <c r="AS430" s="65"/>
      <c r="AT430" s="65"/>
      <c r="AU430" s="65"/>
    </row>
    <row r="431" spans="8:47" s="58" customFormat="1" ht="15" customHeight="1">
      <c r="H431" s="64"/>
      <c r="I431" s="64"/>
      <c r="AR431" s="65"/>
      <c r="AS431" s="65"/>
      <c r="AT431" s="65"/>
      <c r="AU431" s="65"/>
    </row>
    <row r="432" spans="8:47" s="58" customFormat="1" ht="15" customHeight="1">
      <c r="H432" s="64"/>
      <c r="I432" s="64"/>
      <c r="AR432" s="65"/>
      <c r="AS432" s="65"/>
      <c r="AT432" s="65"/>
      <c r="AU432" s="65"/>
    </row>
    <row r="433" spans="8:47" s="58" customFormat="1" ht="15" customHeight="1">
      <c r="H433" s="64"/>
      <c r="I433" s="64"/>
      <c r="AR433" s="65"/>
      <c r="AS433" s="65"/>
      <c r="AT433" s="65"/>
      <c r="AU433" s="65"/>
    </row>
    <row r="434" spans="8:47" s="58" customFormat="1" ht="15" customHeight="1">
      <c r="H434" s="64"/>
      <c r="I434" s="64"/>
      <c r="AR434" s="65"/>
      <c r="AS434" s="65"/>
      <c r="AT434" s="65"/>
      <c r="AU434" s="65"/>
    </row>
    <row r="435" spans="8:47" s="58" customFormat="1" ht="15" customHeight="1">
      <c r="H435" s="64"/>
      <c r="I435" s="64"/>
      <c r="AR435" s="65"/>
      <c r="AS435" s="65"/>
      <c r="AT435" s="65"/>
      <c r="AU435" s="65"/>
    </row>
    <row r="436" spans="8:47" s="58" customFormat="1" ht="15" customHeight="1">
      <c r="H436" s="64"/>
      <c r="I436" s="64"/>
      <c r="AR436" s="65"/>
      <c r="AS436" s="65"/>
      <c r="AT436" s="65"/>
      <c r="AU436" s="65"/>
    </row>
    <row r="437" spans="8:47" s="58" customFormat="1" ht="15" customHeight="1">
      <c r="H437" s="64"/>
      <c r="I437" s="64"/>
      <c r="AR437" s="65"/>
      <c r="AS437" s="65"/>
      <c r="AT437" s="65"/>
      <c r="AU437" s="65"/>
    </row>
    <row r="438" spans="8:47" s="58" customFormat="1" ht="15" customHeight="1">
      <c r="H438" s="64"/>
      <c r="I438" s="64"/>
      <c r="AR438" s="65"/>
      <c r="AS438" s="65"/>
      <c r="AT438" s="65"/>
      <c r="AU438" s="65"/>
    </row>
    <row r="439" spans="8:47" s="58" customFormat="1" ht="15" customHeight="1">
      <c r="H439" s="64"/>
      <c r="I439" s="64"/>
      <c r="AR439" s="65"/>
      <c r="AS439" s="65"/>
      <c r="AT439" s="65"/>
      <c r="AU439" s="65"/>
    </row>
    <row r="440" spans="8:47" s="58" customFormat="1" ht="15" customHeight="1">
      <c r="H440" s="64"/>
      <c r="I440" s="64"/>
      <c r="AR440" s="65"/>
      <c r="AS440" s="65"/>
      <c r="AT440" s="65"/>
      <c r="AU440" s="65"/>
    </row>
    <row r="441" spans="8:47" s="58" customFormat="1" ht="15" customHeight="1">
      <c r="H441" s="64"/>
      <c r="I441" s="64"/>
      <c r="AR441" s="65"/>
      <c r="AS441" s="65"/>
      <c r="AT441" s="65"/>
      <c r="AU441" s="65"/>
    </row>
    <row r="442" spans="8:47" s="58" customFormat="1" ht="15" customHeight="1">
      <c r="H442" s="64"/>
      <c r="I442" s="64"/>
      <c r="AR442" s="65"/>
      <c r="AS442" s="65"/>
      <c r="AT442" s="65"/>
      <c r="AU442" s="65"/>
    </row>
    <row r="443" spans="8:47" s="58" customFormat="1" ht="15" customHeight="1">
      <c r="H443" s="64"/>
      <c r="I443" s="64"/>
      <c r="AR443" s="65"/>
      <c r="AS443" s="65"/>
      <c r="AT443" s="65"/>
      <c r="AU443" s="65"/>
    </row>
    <row r="444" spans="8:47" s="58" customFormat="1" ht="15" customHeight="1">
      <c r="H444" s="64"/>
      <c r="I444" s="64"/>
      <c r="AR444" s="65"/>
      <c r="AS444" s="65"/>
      <c r="AT444" s="65"/>
      <c r="AU444" s="65"/>
    </row>
    <row r="445" spans="8:47" s="58" customFormat="1" ht="15" customHeight="1">
      <c r="H445" s="64"/>
      <c r="I445" s="64"/>
      <c r="AR445" s="65"/>
      <c r="AS445" s="65"/>
      <c r="AT445" s="65"/>
      <c r="AU445" s="65"/>
    </row>
    <row r="446" spans="8:47" s="58" customFormat="1" ht="15" customHeight="1">
      <c r="H446" s="64"/>
      <c r="I446" s="64"/>
      <c r="AR446" s="65"/>
      <c r="AS446" s="65"/>
      <c r="AT446" s="65"/>
      <c r="AU446" s="65"/>
    </row>
    <row r="447" spans="8:47" s="58" customFormat="1" ht="15" customHeight="1">
      <c r="H447" s="64"/>
      <c r="I447" s="64"/>
      <c r="AR447" s="65"/>
      <c r="AS447" s="65"/>
      <c r="AT447" s="65"/>
      <c r="AU447" s="65"/>
    </row>
    <row r="448" spans="8:47" s="58" customFormat="1" ht="15" customHeight="1">
      <c r="H448" s="64"/>
      <c r="I448" s="64"/>
      <c r="AR448" s="65"/>
      <c r="AS448" s="65"/>
      <c r="AT448" s="65"/>
      <c r="AU448" s="65"/>
    </row>
    <row r="449" spans="8:47" s="58" customFormat="1" ht="15" customHeight="1">
      <c r="H449" s="64"/>
      <c r="I449" s="64"/>
      <c r="AR449" s="65"/>
      <c r="AS449" s="65"/>
      <c r="AT449" s="65"/>
      <c r="AU449" s="65"/>
    </row>
    <row r="450" spans="8:47" s="58" customFormat="1" ht="15" customHeight="1">
      <c r="H450" s="64"/>
      <c r="I450" s="64"/>
      <c r="AR450" s="65"/>
      <c r="AS450" s="65"/>
      <c r="AT450" s="65"/>
      <c r="AU450" s="65"/>
    </row>
    <row r="451" spans="8:47" s="58" customFormat="1" ht="15" customHeight="1">
      <c r="H451" s="64"/>
      <c r="I451" s="64"/>
      <c r="AR451" s="65"/>
      <c r="AS451" s="65"/>
      <c r="AT451" s="65"/>
      <c r="AU451" s="65"/>
    </row>
    <row r="452" spans="8:47" s="58" customFormat="1" ht="15" customHeight="1">
      <c r="H452" s="64"/>
      <c r="I452" s="64"/>
      <c r="AR452" s="65"/>
      <c r="AS452" s="65"/>
      <c r="AT452" s="65"/>
      <c r="AU452" s="65"/>
    </row>
    <row r="453" spans="8:47" s="58" customFormat="1" ht="15" customHeight="1">
      <c r="H453" s="64"/>
      <c r="I453" s="64"/>
      <c r="AR453" s="65"/>
      <c r="AS453" s="65"/>
      <c r="AT453" s="65"/>
      <c r="AU453" s="65"/>
    </row>
    <row r="454" spans="8:47" s="58" customFormat="1" ht="15" customHeight="1">
      <c r="H454" s="64"/>
      <c r="I454" s="64"/>
      <c r="AR454" s="65"/>
      <c r="AS454" s="65"/>
      <c r="AT454" s="65"/>
      <c r="AU454" s="65"/>
    </row>
    <row r="455" spans="8:47" s="58" customFormat="1" ht="15" customHeight="1">
      <c r="H455" s="64"/>
      <c r="I455" s="64"/>
      <c r="AR455" s="65"/>
      <c r="AS455" s="65"/>
      <c r="AT455" s="65"/>
      <c r="AU455" s="65"/>
    </row>
    <row r="456" spans="8:47" s="58" customFormat="1" ht="15" customHeight="1">
      <c r="H456" s="64"/>
      <c r="I456" s="64"/>
      <c r="AR456" s="65"/>
      <c r="AS456" s="65"/>
      <c r="AT456" s="65"/>
      <c r="AU456" s="65"/>
    </row>
    <row r="457" spans="8:47" s="58" customFormat="1" ht="15" customHeight="1">
      <c r="H457" s="64"/>
      <c r="I457" s="64"/>
      <c r="AR457" s="65"/>
      <c r="AS457" s="65"/>
      <c r="AT457" s="65"/>
      <c r="AU457" s="65"/>
    </row>
    <row r="458" spans="8:47" s="58" customFormat="1" ht="15" customHeight="1">
      <c r="H458" s="64"/>
      <c r="I458" s="64"/>
      <c r="AR458" s="65"/>
      <c r="AS458" s="65"/>
      <c r="AT458" s="65"/>
      <c r="AU458" s="65"/>
    </row>
    <row r="459" spans="8:47" s="58" customFormat="1" ht="15" customHeight="1">
      <c r="H459" s="64"/>
      <c r="I459" s="64"/>
      <c r="AR459" s="65"/>
      <c r="AS459" s="65"/>
      <c r="AT459" s="65"/>
      <c r="AU459" s="65"/>
    </row>
    <row r="460" spans="8:47" s="58" customFormat="1" ht="15" customHeight="1">
      <c r="H460" s="64"/>
      <c r="I460" s="64"/>
      <c r="AR460" s="65"/>
      <c r="AS460" s="65"/>
      <c r="AT460" s="65"/>
      <c r="AU460" s="65"/>
    </row>
    <row r="461" spans="8:47" s="58" customFormat="1" ht="15" customHeight="1">
      <c r="H461" s="64"/>
      <c r="I461" s="64"/>
      <c r="AR461" s="65"/>
      <c r="AS461" s="65"/>
      <c r="AT461" s="65"/>
      <c r="AU461" s="65"/>
    </row>
    <row r="462" spans="8:47" s="58" customFormat="1" ht="15" customHeight="1">
      <c r="H462" s="64"/>
      <c r="I462" s="64"/>
      <c r="AR462" s="65"/>
      <c r="AS462" s="65"/>
      <c r="AT462" s="65"/>
      <c r="AU462" s="65"/>
    </row>
    <row r="463" spans="8:47" s="58" customFormat="1" ht="15" customHeight="1">
      <c r="H463" s="64"/>
      <c r="I463" s="64"/>
      <c r="AR463" s="65"/>
      <c r="AS463" s="65"/>
      <c r="AT463" s="65"/>
      <c r="AU463" s="65"/>
    </row>
    <row r="464" spans="8:47" s="58" customFormat="1" ht="15" customHeight="1">
      <c r="H464" s="64"/>
      <c r="I464" s="64"/>
      <c r="AR464" s="65"/>
      <c r="AS464" s="65"/>
      <c r="AT464" s="65"/>
      <c r="AU464" s="65"/>
    </row>
    <row r="465" spans="8:47" s="58" customFormat="1" ht="15" customHeight="1">
      <c r="H465" s="64"/>
      <c r="I465" s="64"/>
      <c r="AR465" s="65"/>
      <c r="AS465" s="65"/>
      <c r="AT465" s="65"/>
      <c r="AU465" s="65"/>
    </row>
    <row r="466" spans="8:47" s="58" customFormat="1" ht="15" customHeight="1">
      <c r="H466" s="64"/>
      <c r="I466" s="64"/>
      <c r="AR466" s="65"/>
      <c r="AS466" s="65"/>
      <c r="AT466" s="65"/>
      <c r="AU466" s="65"/>
    </row>
    <row r="467" spans="8:47" s="58" customFormat="1" ht="15" customHeight="1">
      <c r="H467" s="64"/>
      <c r="I467" s="64"/>
      <c r="AR467" s="65"/>
      <c r="AS467" s="65"/>
      <c r="AT467" s="65"/>
      <c r="AU467" s="65"/>
    </row>
    <row r="468" spans="8:47" s="58" customFormat="1" ht="15" customHeight="1">
      <c r="H468" s="64"/>
      <c r="I468" s="64"/>
      <c r="AR468" s="65"/>
      <c r="AS468" s="65"/>
      <c r="AT468" s="65"/>
      <c r="AU468" s="65"/>
    </row>
    <row r="469" spans="8:47" s="58" customFormat="1" ht="15" customHeight="1">
      <c r="H469" s="64"/>
      <c r="I469" s="64"/>
      <c r="AR469" s="65"/>
      <c r="AS469" s="65"/>
      <c r="AT469" s="65"/>
      <c r="AU469" s="65"/>
    </row>
    <row r="470" spans="8:47" s="58" customFormat="1" ht="15" customHeight="1">
      <c r="H470" s="64"/>
      <c r="I470" s="64"/>
      <c r="AR470" s="65"/>
      <c r="AS470" s="65"/>
      <c r="AT470" s="65"/>
      <c r="AU470" s="65"/>
    </row>
    <row r="471" spans="8:47" s="58" customFormat="1" ht="15" customHeight="1">
      <c r="H471" s="64"/>
      <c r="I471" s="64"/>
      <c r="AR471" s="65"/>
      <c r="AS471" s="65"/>
      <c r="AT471" s="65"/>
      <c r="AU471" s="65"/>
    </row>
    <row r="472" spans="8:47" s="58" customFormat="1" ht="15" customHeight="1">
      <c r="H472" s="64"/>
      <c r="I472" s="64"/>
      <c r="AR472" s="65"/>
      <c r="AS472" s="65"/>
      <c r="AT472" s="65"/>
      <c r="AU472" s="65"/>
    </row>
    <row r="473" spans="8:47" s="58" customFormat="1" ht="15" customHeight="1">
      <c r="H473" s="64"/>
      <c r="I473" s="64"/>
      <c r="AR473" s="65"/>
      <c r="AS473" s="65"/>
      <c r="AT473" s="65"/>
      <c r="AU473" s="65"/>
    </row>
    <row r="474" spans="8:47" s="58" customFormat="1" ht="15" customHeight="1">
      <c r="H474" s="64"/>
      <c r="I474" s="64"/>
      <c r="AR474" s="65"/>
      <c r="AS474" s="65"/>
      <c r="AT474" s="65"/>
      <c r="AU474" s="65"/>
    </row>
    <row r="475" spans="8:47" s="58" customFormat="1" ht="15" customHeight="1">
      <c r="H475" s="64"/>
      <c r="I475" s="64"/>
      <c r="AR475" s="65"/>
      <c r="AS475" s="65"/>
      <c r="AT475" s="65"/>
      <c r="AU475" s="65"/>
    </row>
    <row r="476" spans="8:47" s="58" customFormat="1" ht="15" customHeight="1">
      <c r="H476" s="64"/>
      <c r="I476" s="64"/>
      <c r="AR476" s="65"/>
      <c r="AS476" s="65"/>
      <c r="AT476" s="65"/>
      <c r="AU476" s="65"/>
    </row>
    <row r="477" spans="8:47" s="58" customFormat="1" ht="15" customHeight="1">
      <c r="H477" s="64"/>
      <c r="I477" s="64"/>
      <c r="AR477" s="65"/>
      <c r="AS477" s="65"/>
      <c r="AT477" s="65"/>
      <c r="AU477" s="65"/>
    </row>
    <row r="478" spans="8:47" s="58" customFormat="1" ht="15" customHeight="1">
      <c r="H478" s="64"/>
      <c r="I478" s="64"/>
      <c r="AR478" s="65"/>
      <c r="AS478" s="65"/>
      <c r="AT478" s="65"/>
      <c r="AU478" s="65"/>
    </row>
    <row r="479" spans="8:47" s="58" customFormat="1" ht="15" customHeight="1">
      <c r="H479" s="64"/>
      <c r="I479" s="64"/>
      <c r="AR479" s="65"/>
      <c r="AS479" s="65"/>
      <c r="AT479" s="65"/>
      <c r="AU479" s="65"/>
    </row>
    <row r="480" spans="8:47" s="58" customFormat="1" ht="15" customHeight="1">
      <c r="H480" s="64"/>
      <c r="I480" s="64"/>
      <c r="AR480" s="65"/>
      <c r="AS480" s="65"/>
      <c r="AT480" s="65"/>
      <c r="AU480" s="65"/>
    </row>
    <row r="481" spans="8:47" s="58" customFormat="1" ht="15" customHeight="1">
      <c r="H481" s="64"/>
      <c r="I481" s="64"/>
      <c r="AR481" s="65"/>
      <c r="AS481" s="65"/>
      <c r="AT481" s="65"/>
      <c r="AU481" s="65"/>
    </row>
    <row r="482" spans="8:47" s="58" customFormat="1" ht="15" customHeight="1">
      <c r="H482" s="64"/>
      <c r="I482" s="64"/>
      <c r="AR482" s="65"/>
      <c r="AS482" s="65"/>
      <c r="AT482" s="65"/>
      <c r="AU482" s="65"/>
    </row>
    <row r="483" spans="8:47" s="58" customFormat="1" ht="15" customHeight="1">
      <c r="H483" s="64"/>
      <c r="I483" s="64"/>
      <c r="AR483" s="65"/>
      <c r="AS483" s="65"/>
      <c r="AT483" s="65"/>
      <c r="AU483" s="65"/>
    </row>
    <row r="484" spans="8:47" s="58" customFormat="1" ht="15" customHeight="1">
      <c r="H484" s="64"/>
      <c r="I484" s="64"/>
      <c r="AR484" s="65"/>
      <c r="AS484" s="65"/>
      <c r="AT484" s="65"/>
      <c r="AU484" s="65"/>
    </row>
    <row r="485" spans="8:47" s="58" customFormat="1" ht="15" customHeight="1">
      <c r="H485" s="64"/>
      <c r="I485" s="64"/>
      <c r="AR485" s="65"/>
      <c r="AS485" s="65"/>
      <c r="AT485" s="65"/>
      <c r="AU485" s="65"/>
    </row>
    <row r="486" spans="8:47" s="58" customFormat="1" ht="15" customHeight="1">
      <c r="H486" s="64"/>
      <c r="I486" s="64"/>
      <c r="AR486" s="65"/>
      <c r="AS486" s="65"/>
      <c r="AT486" s="65"/>
      <c r="AU486" s="65"/>
    </row>
    <row r="487" spans="8:47" s="58" customFormat="1" ht="15" customHeight="1">
      <c r="H487" s="64"/>
      <c r="I487" s="64"/>
      <c r="AR487" s="65"/>
      <c r="AS487" s="65"/>
      <c r="AT487" s="65"/>
      <c r="AU487" s="65"/>
    </row>
    <row r="488" spans="8:47" s="58" customFormat="1" ht="15" customHeight="1">
      <c r="H488" s="64"/>
      <c r="I488" s="64"/>
      <c r="AR488" s="65"/>
      <c r="AS488" s="65"/>
      <c r="AT488" s="65"/>
      <c r="AU488" s="65"/>
    </row>
    <row r="489" spans="8:47" s="58" customFormat="1" ht="15" customHeight="1">
      <c r="H489" s="64"/>
      <c r="I489" s="64"/>
      <c r="AR489" s="65"/>
      <c r="AS489" s="65"/>
      <c r="AT489" s="65"/>
      <c r="AU489" s="65"/>
    </row>
    <row r="490" spans="8:47" s="58" customFormat="1" ht="15" customHeight="1">
      <c r="H490" s="64"/>
      <c r="I490" s="64"/>
      <c r="AR490" s="65"/>
      <c r="AS490" s="65"/>
      <c r="AT490" s="65"/>
      <c r="AU490" s="65"/>
    </row>
    <row r="491" spans="8:47" s="58" customFormat="1" ht="15" customHeight="1">
      <c r="H491" s="64"/>
      <c r="I491" s="64"/>
      <c r="AR491" s="65"/>
      <c r="AS491" s="65"/>
      <c r="AT491" s="65"/>
      <c r="AU491" s="65"/>
    </row>
    <row r="492" spans="8:47" s="58" customFormat="1" ht="15" customHeight="1">
      <c r="H492" s="64"/>
      <c r="I492" s="64"/>
      <c r="AR492" s="65"/>
      <c r="AS492" s="65"/>
      <c r="AT492" s="65"/>
      <c r="AU492" s="65"/>
    </row>
    <row r="493" spans="8:47" s="58" customFormat="1" ht="15" customHeight="1">
      <c r="H493" s="64"/>
      <c r="I493" s="64"/>
      <c r="AR493" s="65"/>
      <c r="AS493" s="65"/>
      <c r="AT493" s="65"/>
      <c r="AU493" s="65"/>
    </row>
    <row r="494" spans="8:47" s="58" customFormat="1" ht="15" customHeight="1">
      <c r="H494" s="64"/>
      <c r="I494" s="64"/>
      <c r="AR494" s="65"/>
      <c r="AS494" s="65"/>
      <c r="AT494" s="65"/>
      <c r="AU494" s="65"/>
    </row>
    <row r="495" spans="8:47" s="58" customFormat="1" ht="15" customHeight="1">
      <c r="H495" s="64"/>
      <c r="I495" s="64"/>
      <c r="AR495" s="65"/>
      <c r="AS495" s="65"/>
      <c r="AT495" s="65"/>
      <c r="AU495" s="65"/>
    </row>
    <row r="496" spans="8:47" s="58" customFormat="1" ht="15" customHeight="1">
      <c r="H496" s="64"/>
      <c r="I496" s="64"/>
      <c r="AR496" s="65"/>
      <c r="AS496" s="65"/>
      <c r="AT496" s="65"/>
      <c r="AU496" s="65"/>
    </row>
    <row r="497" spans="8:47" s="58" customFormat="1" ht="15" customHeight="1">
      <c r="H497" s="64"/>
      <c r="I497" s="64"/>
      <c r="AR497" s="65"/>
      <c r="AS497" s="65"/>
      <c r="AT497" s="65"/>
      <c r="AU497" s="65"/>
    </row>
    <row r="498" spans="8:47" s="58" customFormat="1" ht="15" customHeight="1">
      <c r="H498" s="64"/>
      <c r="I498" s="64"/>
      <c r="AR498" s="65"/>
      <c r="AS498" s="65"/>
      <c r="AT498" s="65"/>
      <c r="AU498" s="65"/>
    </row>
    <row r="499" spans="8:47" s="58" customFormat="1" ht="15" customHeight="1">
      <c r="H499" s="64"/>
      <c r="I499" s="64"/>
      <c r="AR499" s="65"/>
      <c r="AS499" s="65"/>
      <c r="AT499" s="65"/>
      <c r="AU499" s="65"/>
    </row>
    <row r="500" spans="8:47" s="58" customFormat="1" ht="15" customHeight="1">
      <c r="H500" s="64"/>
      <c r="I500" s="64"/>
      <c r="AR500" s="65"/>
      <c r="AS500" s="65"/>
      <c r="AT500" s="65"/>
      <c r="AU500" s="65"/>
    </row>
    <row r="501" spans="8:47" s="58" customFormat="1" ht="15" customHeight="1">
      <c r="H501" s="64"/>
      <c r="I501" s="64"/>
      <c r="AR501" s="65"/>
      <c r="AS501" s="65"/>
      <c r="AT501" s="65"/>
      <c r="AU501" s="65"/>
    </row>
    <row r="502" spans="8:47" s="58" customFormat="1" ht="15" customHeight="1">
      <c r="H502" s="64"/>
      <c r="I502" s="64"/>
      <c r="AR502" s="65"/>
      <c r="AS502" s="65"/>
      <c r="AT502" s="65"/>
      <c r="AU502" s="65"/>
    </row>
    <row r="503" spans="8:47" s="58" customFormat="1" ht="15" customHeight="1">
      <c r="H503" s="64"/>
      <c r="I503" s="64"/>
      <c r="AR503" s="65"/>
      <c r="AS503" s="65"/>
      <c r="AT503" s="65"/>
      <c r="AU503" s="65"/>
    </row>
    <row r="504" spans="8:47" s="58" customFormat="1" ht="15" customHeight="1">
      <c r="H504" s="64"/>
      <c r="I504" s="64"/>
      <c r="AR504" s="65"/>
      <c r="AS504" s="65"/>
      <c r="AT504" s="65"/>
      <c r="AU504" s="65"/>
    </row>
    <row r="505" spans="8:47" s="58" customFormat="1" ht="15" customHeight="1">
      <c r="H505" s="64"/>
      <c r="I505" s="64"/>
      <c r="AR505" s="65"/>
      <c r="AS505" s="65"/>
      <c r="AT505" s="65"/>
      <c r="AU505" s="65"/>
    </row>
    <row r="506" spans="8:47" s="58" customFormat="1" ht="15" customHeight="1">
      <c r="H506" s="64"/>
      <c r="I506" s="64"/>
      <c r="AR506" s="65"/>
      <c r="AS506" s="65"/>
      <c r="AT506" s="65"/>
      <c r="AU506" s="65"/>
    </row>
    <row r="507" spans="8:47" s="58" customFormat="1" ht="15" customHeight="1">
      <c r="H507" s="64"/>
      <c r="I507" s="64"/>
      <c r="AR507" s="65"/>
      <c r="AS507" s="65"/>
      <c r="AT507" s="65"/>
      <c r="AU507" s="65"/>
    </row>
    <row r="508" spans="8:47" s="58" customFormat="1" ht="15" customHeight="1">
      <c r="H508" s="64"/>
      <c r="I508" s="64"/>
      <c r="AR508" s="65"/>
      <c r="AS508" s="65"/>
      <c r="AT508" s="65"/>
      <c r="AU508" s="65"/>
    </row>
    <row r="509" spans="8:47" s="58" customFormat="1" ht="15" customHeight="1">
      <c r="H509" s="64"/>
      <c r="I509" s="64"/>
      <c r="AR509" s="65"/>
      <c r="AS509" s="65"/>
      <c r="AT509" s="65"/>
      <c r="AU509" s="65"/>
    </row>
    <row r="510" spans="8:47" s="58" customFormat="1" ht="15" customHeight="1">
      <c r="H510" s="64"/>
      <c r="I510" s="64"/>
      <c r="AR510" s="65"/>
      <c r="AS510" s="65"/>
      <c r="AT510" s="65"/>
      <c r="AU510" s="65"/>
    </row>
    <row r="511" spans="8:47" s="58" customFormat="1" ht="15" customHeight="1">
      <c r="H511" s="64"/>
      <c r="I511" s="64"/>
      <c r="AR511" s="65"/>
      <c r="AS511" s="65"/>
      <c r="AT511" s="65"/>
      <c r="AU511" s="65"/>
    </row>
    <row r="512" spans="8:47" s="58" customFormat="1" ht="15" customHeight="1">
      <c r="H512" s="64"/>
      <c r="I512" s="64"/>
      <c r="AR512" s="65"/>
      <c r="AS512" s="65"/>
      <c r="AT512" s="65"/>
      <c r="AU512" s="65"/>
    </row>
    <row r="513" spans="8:47" s="58" customFormat="1" ht="15" customHeight="1">
      <c r="H513" s="64"/>
      <c r="I513" s="64"/>
      <c r="AR513" s="65"/>
      <c r="AS513" s="65"/>
      <c r="AT513" s="65"/>
      <c r="AU513" s="65"/>
    </row>
    <row r="514" spans="8:47" s="58" customFormat="1" ht="15" customHeight="1">
      <c r="H514" s="64"/>
      <c r="I514" s="64"/>
      <c r="AR514" s="65"/>
      <c r="AS514" s="65"/>
      <c r="AT514" s="65"/>
      <c r="AU514" s="65"/>
    </row>
    <row r="515" spans="8:47" s="58" customFormat="1" ht="15" customHeight="1">
      <c r="H515" s="64"/>
      <c r="I515" s="64"/>
      <c r="AR515" s="65"/>
      <c r="AS515" s="65"/>
      <c r="AT515" s="65"/>
      <c r="AU515" s="65"/>
    </row>
    <row r="516" spans="8:47" s="58" customFormat="1" ht="15" customHeight="1">
      <c r="H516" s="64"/>
      <c r="I516" s="64"/>
      <c r="AR516" s="65"/>
      <c r="AS516" s="65"/>
      <c r="AT516" s="65"/>
      <c r="AU516" s="65"/>
    </row>
    <row r="517" spans="8:47" s="58" customFormat="1" ht="15" customHeight="1">
      <c r="H517" s="64"/>
      <c r="I517" s="64"/>
      <c r="AR517" s="65"/>
      <c r="AS517" s="65"/>
      <c r="AT517" s="65"/>
      <c r="AU517" s="65"/>
    </row>
    <row r="518" spans="8:47" s="58" customFormat="1" ht="15" customHeight="1">
      <c r="H518" s="64"/>
      <c r="I518" s="64"/>
      <c r="AR518" s="65"/>
      <c r="AS518" s="65"/>
      <c r="AT518" s="65"/>
      <c r="AU518" s="65"/>
    </row>
    <row r="519" spans="8:47" s="58" customFormat="1" ht="15" customHeight="1">
      <c r="H519" s="64"/>
      <c r="I519" s="64"/>
      <c r="AR519" s="65"/>
      <c r="AS519" s="65"/>
      <c r="AT519" s="65"/>
      <c r="AU519" s="65"/>
    </row>
    <row r="520" spans="8:47" s="58" customFormat="1" ht="15" customHeight="1">
      <c r="H520" s="64"/>
      <c r="I520" s="64"/>
      <c r="AR520" s="65"/>
      <c r="AS520" s="65"/>
      <c r="AT520" s="65"/>
      <c r="AU520" s="65"/>
    </row>
    <row r="521" spans="8:47" s="58" customFormat="1" ht="15" customHeight="1">
      <c r="H521" s="64"/>
      <c r="I521" s="64"/>
      <c r="AR521" s="65"/>
      <c r="AS521" s="65"/>
      <c r="AT521" s="65"/>
      <c r="AU521" s="65"/>
    </row>
    <row r="522" spans="8:47" s="58" customFormat="1" ht="15" customHeight="1">
      <c r="H522" s="64"/>
      <c r="I522" s="64"/>
      <c r="AR522" s="65"/>
      <c r="AS522" s="65"/>
      <c r="AT522" s="65"/>
      <c r="AU522" s="65"/>
    </row>
    <row r="523" spans="8:47" s="58" customFormat="1" ht="15" customHeight="1">
      <c r="H523" s="64"/>
      <c r="I523" s="64"/>
      <c r="AR523" s="65"/>
      <c r="AS523" s="65"/>
      <c r="AT523" s="65"/>
      <c r="AU523" s="65"/>
    </row>
    <row r="524" spans="8:47" s="58" customFormat="1" ht="15" customHeight="1">
      <c r="H524" s="64"/>
      <c r="I524" s="64"/>
      <c r="AR524" s="65"/>
      <c r="AS524" s="65"/>
      <c r="AT524" s="65"/>
      <c r="AU524" s="65"/>
    </row>
    <row r="525" spans="8:47" s="58" customFormat="1" ht="15" customHeight="1">
      <c r="H525" s="64"/>
      <c r="I525" s="64"/>
      <c r="AR525" s="65"/>
      <c r="AS525" s="65"/>
      <c r="AT525" s="65"/>
      <c r="AU525" s="65"/>
    </row>
    <row r="526" spans="8:47" s="58" customFormat="1" ht="15" customHeight="1">
      <c r="H526" s="64"/>
      <c r="I526" s="64"/>
      <c r="AR526" s="65"/>
      <c r="AS526" s="65"/>
      <c r="AT526" s="65"/>
      <c r="AU526" s="65"/>
    </row>
    <row r="527" spans="8:47" s="58" customFormat="1" ht="15" customHeight="1">
      <c r="H527" s="64"/>
      <c r="I527" s="64"/>
      <c r="AR527" s="65"/>
      <c r="AS527" s="65"/>
      <c r="AT527" s="65"/>
      <c r="AU527" s="65"/>
    </row>
    <row r="528" spans="8:47" s="58" customFormat="1" ht="15" customHeight="1">
      <c r="H528" s="64"/>
      <c r="I528" s="64"/>
      <c r="AR528" s="65"/>
      <c r="AS528" s="65"/>
      <c r="AT528" s="65"/>
      <c r="AU528" s="65"/>
    </row>
    <row r="529" spans="8:47" s="58" customFormat="1" ht="15" customHeight="1">
      <c r="H529" s="64"/>
      <c r="I529" s="64"/>
      <c r="AR529" s="65"/>
      <c r="AS529" s="65"/>
      <c r="AT529" s="65"/>
      <c r="AU529" s="65"/>
    </row>
    <row r="530" spans="8:47" s="58" customFormat="1" ht="15" customHeight="1">
      <c r="H530" s="64"/>
      <c r="I530" s="64"/>
      <c r="AR530" s="65"/>
      <c r="AS530" s="65"/>
      <c r="AT530" s="65"/>
      <c r="AU530" s="65"/>
    </row>
    <row r="531" spans="8:47" s="58" customFormat="1" ht="15" customHeight="1">
      <c r="H531" s="64"/>
      <c r="I531" s="64"/>
      <c r="AR531" s="65"/>
      <c r="AS531" s="65"/>
      <c r="AT531" s="65"/>
      <c r="AU531" s="65"/>
    </row>
    <row r="532" spans="8:47" s="58" customFormat="1" ht="15" customHeight="1">
      <c r="H532" s="64"/>
      <c r="I532" s="64"/>
      <c r="AR532" s="65"/>
      <c r="AS532" s="65"/>
      <c r="AT532" s="65"/>
      <c r="AU532" s="65"/>
    </row>
    <row r="533" spans="8:47" s="58" customFormat="1" ht="15" customHeight="1">
      <c r="H533" s="64"/>
      <c r="I533" s="64"/>
      <c r="AR533" s="65"/>
      <c r="AS533" s="65"/>
      <c r="AT533" s="65"/>
      <c r="AU533" s="65"/>
    </row>
    <row r="534" spans="8:47" s="58" customFormat="1" ht="15" customHeight="1">
      <c r="H534" s="64"/>
      <c r="I534" s="64"/>
      <c r="AR534" s="65"/>
      <c r="AS534" s="65"/>
      <c r="AT534" s="65"/>
      <c r="AU534" s="65"/>
    </row>
    <row r="535" spans="8:47" s="58" customFormat="1" ht="15" customHeight="1">
      <c r="H535" s="64"/>
      <c r="I535" s="64"/>
      <c r="AR535" s="65"/>
      <c r="AS535" s="65"/>
      <c r="AT535" s="65"/>
      <c r="AU535" s="65"/>
    </row>
    <row r="536" spans="8:47" s="58" customFormat="1" ht="15" customHeight="1">
      <c r="H536" s="64"/>
      <c r="I536" s="64"/>
      <c r="AR536" s="65"/>
      <c r="AS536" s="65"/>
      <c r="AT536" s="65"/>
      <c r="AU536" s="65"/>
    </row>
    <row r="537" spans="8:47" s="58" customFormat="1" ht="15" customHeight="1">
      <c r="H537" s="64"/>
      <c r="I537" s="64"/>
      <c r="AR537" s="65"/>
      <c r="AS537" s="65"/>
      <c r="AT537" s="65"/>
      <c r="AU537" s="65"/>
    </row>
    <row r="538" spans="8:47" s="58" customFormat="1" ht="15" customHeight="1">
      <c r="H538" s="64"/>
      <c r="I538" s="64"/>
      <c r="AR538" s="65"/>
      <c r="AS538" s="65"/>
      <c r="AT538" s="65"/>
      <c r="AU538" s="65"/>
    </row>
    <row r="539" spans="8:47" s="58" customFormat="1" ht="15" customHeight="1">
      <c r="H539" s="64"/>
      <c r="I539" s="64"/>
      <c r="AR539" s="65"/>
      <c r="AS539" s="65"/>
      <c r="AT539" s="65"/>
      <c r="AU539" s="65"/>
    </row>
    <row r="540" spans="8:47" s="58" customFormat="1" ht="15" customHeight="1">
      <c r="H540" s="64"/>
      <c r="I540" s="64"/>
      <c r="AR540" s="65"/>
      <c r="AS540" s="65"/>
      <c r="AT540" s="65"/>
      <c r="AU540" s="65"/>
    </row>
    <row r="541" spans="8:47" s="58" customFormat="1" ht="15" customHeight="1">
      <c r="H541" s="64"/>
      <c r="I541" s="64"/>
      <c r="AR541" s="65"/>
      <c r="AS541" s="65"/>
      <c r="AT541" s="65"/>
      <c r="AU541" s="65"/>
    </row>
    <row r="542" spans="8:47" s="58" customFormat="1" ht="15" customHeight="1">
      <c r="H542" s="64"/>
      <c r="I542" s="64"/>
      <c r="AR542" s="65"/>
      <c r="AS542" s="65"/>
      <c r="AT542" s="65"/>
      <c r="AU542" s="65"/>
    </row>
    <row r="543" spans="8:47" s="58" customFormat="1" ht="15" customHeight="1">
      <c r="H543" s="64"/>
      <c r="I543" s="64"/>
      <c r="AR543" s="65"/>
      <c r="AS543" s="65"/>
      <c r="AT543" s="65"/>
      <c r="AU543" s="65"/>
    </row>
    <row r="544" spans="8:47" s="58" customFormat="1" ht="15" customHeight="1">
      <c r="H544" s="64"/>
      <c r="I544" s="64"/>
      <c r="AR544" s="65"/>
      <c r="AS544" s="65"/>
      <c r="AT544" s="65"/>
      <c r="AU544" s="65"/>
    </row>
    <row r="545" spans="8:47" s="58" customFormat="1" ht="15" customHeight="1">
      <c r="H545" s="64"/>
      <c r="I545" s="64"/>
      <c r="AR545" s="65"/>
      <c r="AS545" s="65"/>
      <c r="AT545" s="65"/>
      <c r="AU545" s="65"/>
    </row>
    <row r="546" spans="8:47" s="58" customFormat="1" ht="15" customHeight="1">
      <c r="H546" s="64"/>
      <c r="I546" s="64"/>
      <c r="AR546" s="65"/>
      <c r="AS546" s="65"/>
      <c r="AT546" s="65"/>
      <c r="AU546" s="65"/>
    </row>
    <row r="547" spans="8:47" s="58" customFormat="1" ht="15" customHeight="1">
      <c r="H547" s="64"/>
      <c r="I547" s="64"/>
      <c r="AR547" s="65"/>
      <c r="AS547" s="65"/>
      <c r="AT547" s="65"/>
      <c r="AU547" s="65"/>
    </row>
    <row r="548" spans="8:47" s="58" customFormat="1" ht="15" customHeight="1">
      <c r="H548" s="64"/>
      <c r="I548" s="64"/>
      <c r="AR548" s="65"/>
      <c r="AS548" s="65"/>
      <c r="AT548" s="65"/>
      <c r="AU548" s="65"/>
    </row>
    <row r="549" spans="8:47" s="58" customFormat="1" ht="15" customHeight="1">
      <c r="H549" s="64"/>
      <c r="I549" s="64"/>
      <c r="AR549" s="65"/>
      <c r="AS549" s="65"/>
      <c r="AT549" s="65"/>
      <c r="AU549" s="65"/>
    </row>
    <row r="550" spans="8:47" s="58" customFormat="1" ht="15" customHeight="1">
      <c r="H550" s="64"/>
      <c r="I550" s="64"/>
      <c r="AR550" s="65"/>
      <c r="AS550" s="65"/>
      <c r="AT550" s="65"/>
      <c r="AU550" s="65"/>
    </row>
    <row r="551" spans="8:47" s="58" customFormat="1" ht="15" customHeight="1">
      <c r="H551" s="64"/>
      <c r="I551" s="64"/>
      <c r="AR551" s="65"/>
      <c r="AS551" s="65"/>
      <c r="AT551" s="65"/>
      <c r="AU551" s="65"/>
    </row>
    <row r="552" spans="8:47" s="58" customFormat="1" ht="15" customHeight="1">
      <c r="H552" s="64"/>
      <c r="I552" s="64"/>
      <c r="AR552" s="65"/>
      <c r="AS552" s="65"/>
      <c r="AT552" s="65"/>
      <c r="AU552" s="65"/>
    </row>
    <row r="553" spans="8:47" s="58" customFormat="1" ht="15" customHeight="1">
      <c r="H553" s="64"/>
      <c r="I553" s="64"/>
      <c r="AR553" s="65"/>
      <c r="AS553" s="65"/>
      <c r="AT553" s="65"/>
      <c r="AU553" s="65"/>
    </row>
    <row r="554" spans="8:47" s="58" customFormat="1" ht="15" customHeight="1">
      <c r="H554" s="64"/>
      <c r="I554" s="64"/>
      <c r="AR554" s="65"/>
      <c r="AS554" s="65"/>
      <c r="AT554" s="65"/>
      <c r="AU554" s="65"/>
    </row>
    <row r="555" spans="8:47" s="58" customFormat="1" ht="15" customHeight="1">
      <c r="H555" s="64"/>
      <c r="I555" s="64"/>
      <c r="AR555" s="65"/>
      <c r="AS555" s="65"/>
      <c r="AT555" s="65"/>
      <c r="AU555" s="65"/>
    </row>
    <row r="556" spans="8:47" s="58" customFormat="1" ht="15" customHeight="1">
      <c r="H556" s="64"/>
      <c r="I556" s="64"/>
      <c r="AR556" s="65"/>
      <c r="AS556" s="65"/>
      <c r="AT556" s="65"/>
      <c r="AU556" s="65"/>
    </row>
    <row r="557" spans="8:47" s="58" customFormat="1" ht="15" customHeight="1">
      <c r="H557" s="64"/>
      <c r="I557" s="64"/>
      <c r="AR557" s="65"/>
      <c r="AS557" s="65"/>
      <c r="AT557" s="65"/>
      <c r="AU557" s="65"/>
    </row>
    <row r="558" spans="8:47" s="58" customFormat="1" ht="15" customHeight="1">
      <c r="H558" s="64"/>
      <c r="I558" s="64"/>
      <c r="AR558" s="65"/>
      <c r="AS558" s="65"/>
      <c r="AT558" s="65"/>
      <c r="AU558" s="65"/>
    </row>
    <row r="559" spans="8:47" s="58" customFormat="1" ht="15" customHeight="1">
      <c r="H559" s="64"/>
      <c r="I559" s="64"/>
      <c r="AR559" s="65"/>
      <c r="AS559" s="65"/>
      <c r="AT559" s="65"/>
      <c r="AU559" s="65"/>
    </row>
    <row r="560" spans="8:47" s="58" customFormat="1" ht="15" customHeight="1">
      <c r="H560" s="64"/>
      <c r="I560" s="64"/>
      <c r="AR560" s="65"/>
      <c r="AS560" s="65"/>
      <c r="AT560" s="65"/>
      <c r="AU560" s="65"/>
    </row>
    <row r="561" spans="8:47" s="58" customFormat="1" ht="15" customHeight="1">
      <c r="H561" s="64"/>
      <c r="I561" s="64"/>
      <c r="AR561" s="65"/>
      <c r="AS561" s="65"/>
      <c r="AT561" s="65"/>
      <c r="AU561" s="65"/>
    </row>
    <row r="562" spans="8:47" s="58" customFormat="1" ht="15" customHeight="1">
      <c r="H562" s="64"/>
      <c r="I562" s="64"/>
      <c r="AR562" s="65"/>
      <c r="AS562" s="65"/>
      <c r="AT562" s="65"/>
      <c r="AU562" s="65"/>
    </row>
    <row r="563" spans="8:47" s="58" customFormat="1" ht="15" customHeight="1">
      <c r="H563" s="64"/>
      <c r="I563" s="64"/>
      <c r="AR563" s="65"/>
      <c r="AS563" s="65"/>
      <c r="AT563" s="65"/>
      <c r="AU563" s="65"/>
    </row>
    <row r="564" spans="8:47" s="58" customFormat="1" ht="15" customHeight="1">
      <c r="H564" s="64"/>
      <c r="I564" s="64"/>
      <c r="AR564" s="65"/>
      <c r="AS564" s="65"/>
      <c r="AT564" s="65"/>
      <c r="AU564" s="65"/>
    </row>
    <row r="565" spans="8:47" s="58" customFormat="1" ht="15" customHeight="1">
      <c r="H565" s="64"/>
      <c r="I565" s="64"/>
      <c r="AR565" s="65"/>
      <c r="AS565" s="65"/>
      <c r="AT565" s="65"/>
      <c r="AU565" s="65"/>
    </row>
    <row r="566" spans="8:47" s="58" customFormat="1" ht="15" customHeight="1">
      <c r="H566" s="64"/>
      <c r="I566" s="64"/>
      <c r="AR566" s="65"/>
      <c r="AS566" s="65"/>
      <c r="AT566" s="65"/>
      <c r="AU566" s="65"/>
    </row>
    <row r="567" spans="8:47" s="58" customFormat="1" ht="15" customHeight="1">
      <c r="H567" s="64"/>
      <c r="I567" s="64"/>
      <c r="AR567" s="65"/>
      <c r="AS567" s="65"/>
      <c r="AT567" s="65"/>
      <c r="AU567" s="65"/>
    </row>
    <row r="568" spans="8:47" s="58" customFormat="1" ht="15" customHeight="1">
      <c r="H568" s="64"/>
      <c r="I568" s="64"/>
      <c r="AR568" s="65"/>
      <c r="AS568" s="65"/>
      <c r="AT568" s="65"/>
      <c r="AU568" s="65"/>
    </row>
    <row r="569" spans="8:47" s="58" customFormat="1" ht="15" customHeight="1">
      <c r="H569" s="64"/>
      <c r="I569" s="64"/>
      <c r="AR569" s="65"/>
      <c r="AS569" s="65"/>
      <c r="AT569" s="65"/>
      <c r="AU569" s="65"/>
    </row>
    <row r="570" spans="8:47" s="58" customFormat="1" ht="15" customHeight="1">
      <c r="H570" s="64"/>
      <c r="I570" s="64"/>
      <c r="AR570" s="65"/>
      <c r="AS570" s="65"/>
      <c r="AT570" s="65"/>
      <c r="AU570" s="65"/>
    </row>
    <row r="571" spans="8:47" s="58" customFormat="1" ht="15" customHeight="1">
      <c r="H571" s="64"/>
      <c r="I571" s="64"/>
      <c r="AR571" s="65"/>
      <c r="AS571" s="65"/>
      <c r="AT571" s="65"/>
      <c r="AU571" s="65"/>
    </row>
    <row r="572" spans="8:47" s="58" customFormat="1" ht="15" customHeight="1">
      <c r="H572" s="64"/>
      <c r="I572" s="64"/>
      <c r="AR572" s="65"/>
      <c r="AS572" s="65"/>
      <c r="AT572" s="65"/>
      <c r="AU572" s="65"/>
    </row>
    <row r="573" spans="8:47" s="58" customFormat="1" ht="15" customHeight="1">
      <c r="H573" s="64"/>
      <c r="I573" s="64"/>
      <c r="AR573" s="65"/>
      <c r="AS573" s="65"/>
      <c r="AT573" s="65"/>
      <c r="AU573" s="65"/>
    </row>
    <row r="574" spans="8:47" s="58" customFormat="1" ht="15" customHeight="1">
      <c r="H574" s="64"/>
      <c r="I574" s="64"/>
      <c r="AR574" s="65"/>
      <c r="AS574" s="65"/>
      <c r="AT574" s="65"/>
      <c r="AU574" s="65"/>
    </row>
    <row r="575" spans="8:47" s="58" customFormat="1" ht="15" customHeight="1">
      <c r="H575" s="64"/>
      <c r="I575" s="64"/>
      <c r="AR575" s="65"/>
      <c r="AS575" s="65"/>
      <c r="AT575" s="65"/>
      <c r="AU575" s="65"/>
    </row>
    <row r="576" spans="8:47" s="58" customFormat="1" ht="15" customHeight="1">
      <c r="H576" s="64"/>
      <c r="I576" s="64"/>
      <c r="AR576" s="65"/>
      <c r="AS576" s="65"/>
      <c r="AT576" s="65"/>
      <c r="AU576" s="65"/>
    </row>
    <row r="577" spans="8:47" s="58" customFormat="1" ht="15" customHeight="1">
      <c r="H577" s="64"/>
      <c r="I577" s="64"/>
      <c r="AR577" s="65"/>
      <c r="AS577" s="65"/>
      <c r="AT577" s="65"/>
      <c r="AU577" s="65"/>
    </row>
    <row r="578" spans="8:47" s="58" customFormat="1" ht="15" customHeight="1">
      <c r="H578" s="64"/>
      <c r="I578" s="64"/>
      <c r="AR578" s="65"/>
      <c r="AS578" s="65"/>
      <c r="AT578" s="65"/>
      <c r="AU578" s="65"/>
    </row>
    <row r="579" spans="8:47" s="58" customFormat="1" ht="15" customHeight="1">
      <c r="H579" s="64"/>
      <c r="I579" s="64"/>
      <c r="AR579" s="65"/>
      <c r="AS579" s="65"/>
      <c r="AT579" s="65"/>
      <c r="AU579" s="65"/>
    </row>
    <row r="580" spans="8:47" s="58" customFormat="1" ht="15" customHeight="1">
      <c r="H580" s="64"/>
      <c r="I580" s="64"/>
      <c r="AR580" s="65"/>
      <c r="AS580" s="65"/>
      <c r="AT580" s="65"/>
      <c r="AU580" s="65"/>
    </row>
    <row r="581" spans="8:47" s="58" customFormat="1" ht="15" customHeight="1">
      <c r="H581" s="64"/>
      <c r="I581" s="64"/>
      <c r="AR581" s="65"/>
      <c r="AS581" s="65"/>
      <c r="AT581" s="65"/>
      <c r="AU581" s="65"/>
    </row>
    <row r="582" spans="8:47" s="58" customFormat="1" ht="15" customHeight="1">
      <c r="H582" s="64"/>
      <c r="I582" s="64"/>
      <c r="AR582" s="65"/>
      <c r="AS582" s="65"/>
      <c r="AT582" s="65"/>
      <c r="AU582" s="65"/>
    </row>
    <row r="583" spans="8:47" s="58" customFormat="1" ht="15" customHeight="1">
      <c r="H583" s="64"/>
      <c r="I583" s="64"/>
      <c r="AR583" s="65"/>
      <c r="AS583" s="65"/>
      <c r="AT583" s="65"/>
      <c r="AU583" s="65"/>
    </row>
    <row r="584" spans="8:47" s="58" customFormat="1" ht="15" customHeight="1">
      <c r="H584" s="64"/>
      <c r="I584" s="64"/>
      <c r="AR584" s="65"/>
      <c r="AS584" s="65"/>
      <c r="AT584" s="65"/>
      <c r="AU584" s="65"/>
    </row>
    <row r="585" spans="8:47" s="58" customFormat="1" ht="15" customHeight="1">
      <c r="H585" s="64"/>
      <c r="I585" s="64"/>
      <c r="AR585" s="65"/>
      <c r="AS585" s="65"/>
      <c r="AT585" s="65"/>
      <c r="AU585" s="65"/>
    </row>
    <row r="586" spans="8:47" s="58" customFormat="1" ht="15" customHeight="1">
      <c r="H586" s="64"/>
      <c r="I586" s="64"/>
      <c r="AR586" s="65"/>
      <c r="AS586" s="65"/>
      <c r="AT586" s="65"/>
      <c r="AU586" s="65"/>
    </row>
    <row r="587" spans="8:47" s="58" customFormat="1" ht="15" customHeight="1">
      <c r="H587" s="64"/>
      <c r="I587" s="64"/>
      <c r="AR587" s="65"/>
      <c r="AS587" s="65"/>
      <c r="AT587" s="65"/>
      <c r="AU587" s="65"/>
    </row>
    <row r="588" spans="8:47" s="58" customFormat="1" ht="15" customHeight="1">
      <c r="H588" s="64"/>
      <c r="I588" s="64"/>
      <c r="AR588" s="65"/>
      <c r="AS588" s="65"/>
      <c r="AT588" s="65"/>
      <c r="AU588" s="65"/>
    </row>
    <row r="589" spans="8:47" s="58" customFormat="1" ht="15" customHeight="1">
      <c r="H589" s="64"/>
      <c r="I589" s="64"/>
      <c r="AR589" s="65"/>
      <c r="AS589" s="65"/>
      <c r="AT589" s="65"/>
      <c r="AU589" s="65"/>
    </row>
    <row r="590" spans="8:47" s="58" customFormat="1" ht="15" customHeight="1">
      <c r="H590" s="64"/>
      <c r="I590" s="64"/>
      <c r="AR590" s="65"/>
      <c r="AS590" s="65"/>
      <c r="AT590" s="65"/>
      <c r="AU590" s="65"/>
    </row>
    <row r="591" spans="8:47" s="58" customFormat="1" ht="15" customHeight="1">
      <c r="H591" s="64"/>
      <c r="I591" s="64"/>
      <c r="AR591" s="65"/>
      <c r="AS591" s="65"/>
      <c r="AT591" s="65"/>
      <c r="AU591" s="65"/>
    </row>
    <row r="592" spans="8:47" s="58" customFormat="1" ht="15" customHeight="1">
      <c r="H592" s="64"/>
      <c r="I592" s="64"/>
      <c r="AR592" s="65"/>
      <c r="AS592" s="65"/>
      <c r="AT592" s="65"/>
      <c r="AU592" s="65"/>
    </row>
    <row r="593" spans="8:47" s="58" customFormat="1" ht="15" customHeight="1">
      <c r="H593" s="64"/>
      <c r="I593" s="64"/>
      <c r="AR593" s="65"/>
      <c r="AS593" s="65"/>
      <c r="AT593" s="65"/>
      <c r="AU593" s="65"/>
    </row>
    <row r="594" spans="8:47" s="58" customFormat="1" ht="15" customHeight="1">
      <c r="H594" s="64"/>
      <c r="I594" s="64"/>
      <c r="AR594" s="65"/>
      <c r="AS594" s="65"/>
      <c r="AT594" s="65"/>
      <c r="AU594" s="65"/>
    </row>
    <row r="595" spans="8:47" s="58" customFormat="1" ht="15" customHeight="1">
      <c r="H595" s="64"/>
      <c r="I595" s="64"/>
      <c r="AR595" s="65"/>
      <c r="AS595" s="65"/>
      <c r="AT595" s="65"/>
      <c r="AU595" s="65"/>
    </row>
    <row r="596" spans="8:47" s="58" customFormat="1" ht="15" customHeight="1">
      <c r="H596" s="64"/>
      <c r="I596" s="64"/>
      <c r="AR596" s="65"/>
      <c r="AS596" s="65"/>
      <c r="AT596" s="65"/>
      <c r="AU596" s="65"/>
    </row>
    <row r="597" spans="8:47" s="58" customFormat="1" ht="15" customHeight="1">
      <c r="H597" s="64"/>
      <c r="I597" s="64"/>
      <c r="AR597" s="65"/>
      <c r="AS597" s="65"/>
      <c r="AT597" s="65"/>
      <c r="AU597" s="65"/>
    </row>
    <row r="598" spans="8:47" s="58" customFormat="1" ht="15" customHeight="1">
      <c r="H598" s="64"/>
      <c r="I598" s="64"/>
      <c r="AR598" s="65"/>
      <c r="AS598" s="65"/>
      <c r="AT598" s="65"/>
      <c r="AU598" s="65"/>
    </row>
    <row r="599" spans="8:47" s="58" customFormat="1" ht="15" customHeight="1">
      <c r="H599" s="64"/>
      <c r="I599" s="64"/>
      <c r="AR599" s="65"/>
      <c r="AS599" s="65"/>
      <c r="AT599" s="65"/>
      <c r="AU599" s="65"/>
    </row>
    <row r="600" spans="8:47" s="58" customFormat="1" ht="15" customHeight="1">
      <c r="H600" s="64"/>
      <c r="I600" s="64"/>
      <c r="AR600" s="65"/>
      <c r="AS600" s="65"/>
      <c r="AT600" s="65"/>
      <c r="AU600" s="65"/>
    </row>
    <row r="601" spans="8:47" s="58" customFormat="1" ht="15" customHeight="1">
      <c r="H601" s="64"/>
      <c r="I601" s="64"/>
      <c r="AR601" s="65"/>
      <c r="AS601" s="65"/>
      <c r="AT601" s="65"/>
      <c r="AU601" s="65"/>
    </row>
    <row r="602" spans="8:47" s="58" customFormat="1" ht="15" customHeight="1">
      <c r="H602" s="64"/>
      <c r="I602" s="64"/>
      <c r="AR602" s="65"/>
      <c r="AS602" s="65"/>
      <c r="AT602" s="65"/>
      <c r="AU602" s="65"/>
    </row>
    <row r="603" spans="8:47" s="58" customFormat="1" ht="15" customHeight="1">
      <c r="H603" s="64"/>
      <c r="I603" s="64"/>
      <c r="AR603" s="65"/>
      <c r="AS603" s="65"/>
      <c r="AT603" s="65"/>
      <c r="AU603" s="65"/>
    </row>
    <row r="604" spans="8:47" s="58" customFormat="1" ht="15" customHeight="1">
      <c r="H604" s="64"/>
      <c r="I604" s="64"/>
      <c r="AR604" s="65"/>
      <c r="AS604" s="65"/>
      <c r="AT604" s="65"/>
      <c r="AU604" s="65"/>
    </row>
    <row r="605" spans="8:47" s="58" customFormat="1" ht="15" customHeight="1">
      <c r="H605" s="64"/>
      <c r="I605" s="64"/>
      <c r="AR605" s="65"/>
      <c r="AS605" s="65"/>
      <c r="AT605" s="65"/>
      <c r="AU605" s="65"/>
    </row>
    <row r="606" spans="8:47" s="58" customFormat="1" ht="15" customHeight="1">
      <c r="H606" s="64"/>
      <c r="I606" s="64"/>
      <c r="AR606" s="65"/>
      <c r="AS606" s="65"/>
      <c r="AT606" s="65"/>
      <c r="AU606" s="65"/>
    </row>
    <row r="607" spans="8:47" s="58" customFormat="1" ht="15" customHeight="1">
      <c r="H607" s="64"/>
      <c r="I607" s="64"/>
      <c r="AR607" s="65"/>
      <c r="AS607" s="65"/>
      <c r="AT607" s="65"/>
      <c r="AU607" s="65"/>
    </row>
    <row r="608" spans="8:47" s="58" customFormat="1" ht="15" customHeight="1">
      <c r="H608" s="64"/>
      <c r="I608" s="64"/>
      <c r="AR608" s="65"/>
      <c r="AS608" s="65"/>
      <c r="AT608" s="65"/>
      <c r="AU608" s="65"/>
    </row>
    <row r="609" spans="8:47" s="58" customFormat="1" ht="15" customHeight="1">
      <c r="H609" s="64"/>
      <c r="I609" s="64"/>
      <c r="AR609" s="65"/>
      <c r="AS609" s="65"/>
      <c r="AT609" s="65"/>
      <c r="AU609" s="65"/>
    </row>
    <row r="610" spans="8:47" s="58" customFormat="1" ht="15" customHeight="1">
      <c r="H610" s="64"/>
      <c r="I610" s="64"/>
      <c r="AR610" s="65"/>
      <c r="AS610" s="65"/>
      <c r="AT610" s="65"/>
      <c r="AU610" s="65"/>
    </row>
    <row r="611" spans="8:47" s="58" customFormat="1" ht="15" customHeight="1">
      <c r="H611" s="64"/>
      <c r="I611" s="64"/>
      <c r="AR611" s="65"/>
      <c r="AS611" s="65"/>
      <c r="AT611" s="65"/>
      <c r="AU611" s="65"/>
    </row>
    <row r="612" spans="8:47" s="58" customFormat="1" ht="15" customHeight="1">
      <c r="H612" s="64"/>
      <c r="I612" s="64"/>
      <c r="AR612" s="65"/>
      <c r="AS612" s="65"/>
      <c r="AT612" s="65"/>
      <c r="AU612" s="65"/>
    </row>
    <row r="613" spans="8:47" s="58" customFormat="1" ht="15" customHeight="1">
      <c r="H613" s="64"/>
      <c r="I613" s="64"/>
      <c r="AR613" s="65"/>
      <c r="AS613" s="65"/>
      <c r="AT613" s="65"/>
      <c r="AU613" s="65"/>
    </row>
    <row r="614" spans="8:47" s="58" customFormat="1" ht="15" customHeight="1">
      <c r="H614" s="64"/>
      <c r="I614" s="64"/>
      <c r="AR614" s="65"/>
      <c r="AS614" s="65"/>
      <c r="AT614" s="65"/>
      <c r="AU614" s="65"/>
    </row>
    <row r="615" spans="8:47" s="58" customFormat="1" ht="15" customHeight="1">
      <c r="H615" s="64"/>
      <c r="I615" s="64"/>
      <c r="AR615" s="65"/>
      <c r="AS615" s="65"/>
      <c r="AT615" s="65"/>
      <c r="AU615" s="65"/>
    </row>
    <row r="616" spans="8:47" s="58" customFormat="1" ht="15" customHeight="1">
      <c r="H616" s="64"/>
      <c r="I616" s="64"/>
      <c r="AR616" s="65"/>
      <c r="AS616" s="65"/>
      <c r="AT616" s="65"/>
      <c r="AU616" s="65"/>
    </row>
    <row r="617" spans="8:47" s="58" customFormat="1" ht="15" customHeight="1">
      <c r="H617" s="64"/>
      <c r="I617" s="64"/>
      <c r="AR617" s="65"/>
      <c r="AS617" s="65"/>
      <c r="AT617" s="65"/>
      <c r="AU617" s="65"/>
    </row>
    <row r="618" spans="8:47" s="58" customFormat="1" ht="15" customHeight="1">
      <c r="H618" s="64"/>
      <c r="I618" s="64"/>
      <c r="AR618" s="65"/>
      <c r="AS618" s="65"/>
      <c r="AT618" s="65"/>
      <c r="AU618" s="65"/>
    </row>
    <row r="619" spans="8:47" s="58" customFormat="1" ht="15" customHeight="1">
      <c r="H619" s="64"/>
      <c r="I619" s="64"/>
      <c r="AR619" s="65"/>
      <c r="AS619" s="65"/>
      <c r="AT619" s="65"/>
      <c r="AU619" s="65"/>
    </row>
    <row r="620" spans="8:47" s="58" customFormat="1" ht="15" customHeight="1">
      <c r="H620" s="64"/>
      <c r="I620" s="64"/>
      <c r="AR620" s="65"/>
      <c r="AS620" s="65"/>
      <c r="AT620" s="65"/>
      <c r="AU620" s="65"/>
    </row>
    <row r="621" spans="8:47" s="58" customFormat="1" ht="15" customHeight="1">
      <c r="H621" s="64"/>
      <c r="I621" s="64"/>
      <c r="AR621" s="65"/>
      <c r="AS621" s="65"/>
      <c r="AT621" s="65"/>
      <c r="AU621" s="65"/>
    </row>
    <row r="622" spans="8:47" s="58" customFormat="1" ht="15" customHeight="1">
      <c r="H622" s="64"/>
      <c r="I622" s="64"/>
      <c r="AR622" s="65"/>
      <c r="AS622" s="65"/>
      <c r="AT622" s="65"/>
      <c r="AU622" s="65"/>
    </row>
    <row r="623" spans="8:47" s="58" customFormat="1" ht="15" customHeight="1">
      <c r="H623" s="64"/>
      <c r="I623" s="64"/>
      <c r="AR623" s="65"/>
      <c r="AS623" s="65"/>
      <c r="AT623" s="65"/>
      <c r="AU623" s="65"/>
    </row>
    <row r="624" spans="8:47" s="58" customFormat="1" ht="15" customHeight="1">
      <c r="H624" s="64"/>
      <c r="I624" s="64"/>
      <c r="AR624" s="65"/>
      <c r="AS624" s="65"/>
      <c r="AT624" s="65"/>
      <c r="AU624" s="65"/>
    </row>
    <row r="625" spans="8:47" s="58" customFormat="1" ht="15" customHeight="1">
      <c r="H625" s="64"/>
      <c r="I625" s="64"/>
      <c r="AR625" s="65"/>
      <c r="AS625" s="65"/>
      <c r="AT625" s="65"/>
      <c r="AU625" s="65"/>
    </row>
    <row r="626" spans="8:47" s="58" customFormat="1" ht="15" customHeight="1">
      <c r="H626" s="64"/>
      <c r="I626" s="64"/>
      <c r="AR626" s="65"/>
      <c r="AS626" s="65"/>
      <c r="AT626" s="65"/>
      <c r="AU626" s="65"/>
    </row>
    <row r="627" spans="8:47" s="58" customFormat="1" ht="15" customHeight="1">
      <c r="H627" s="64"/>
      <c r="I627" s="64"/>
      <c r="AR627" s="65"/>
      <c r="AS627" s="65"/>
      <c r="AT627" s="65"/>
      <c r="AU627" s="65"/>
    </row>
    <row r="628" spans="8:47" s="58" customFormat="1" ht="15" customHeight="1">
      <c r="H628" s="64"/>
      <c r="I628" s="64"/>
      <c r="AR628" s="65"/>
      <c r="AS628" s="65"/>
      <c r="AT628" s="65"/>
      <c r="AU628" s="65"/>
    </row>
    <row r="629" spans="8:47" s="58" customFormat="1" ht="15" customHeight="1">
      <c r="H629" s="64"/>
      <c r="I629" s="64"/>
      <c r="AR629" s="65"/>
      <c r="AS629" s="65"/>
      <c r="AT629" s="65"/>
      <c r="AU629" s="65"/>
    </row>
    <row r="630" spans="8:47" s="58" customFormat="1" ht="15" customHeight="1">
      <c r="H630" s="64"/>
      <c r="I630" s="64"/>
      <c r="AR630" s="65"/>
      <c r="AS630" s="65"/>
      <c r="AT630" s="65"/>
      <c r="AU630" s="65"/>
    </row>
    <row r="631" spans="8:47" s="58" customFormat="1" ht="15" customHeight="1">
      <c r="H631" s="64"/>
      <c r="I631" s="64"/>
      <c r="AR631" s="65"/>
      <c r="AS631" s="65"/>
      <c r="AT631" s="65"/>
      <c r="AU631" s="65"/>
    </row>
    <row r="632" spans="8:47" s="58" customFormat="1" ht="15" customHeight="1">
      <c r="H632" s="64"/>
      <c r="I632" s="64"/>
      <c r="AR632" s="65"/>
      <c r="AS632" s="65"/>
      <c r="AT632" s="65"/>
      <c r="AU632" s="65"/>
    </row>
    <row r="633" spans="8:47" s="58" customFormat="1" ht="15" customHeight="1">
      <c r="H633" s="64"/>
      <c r="I633" s="64"/>
      <c r="AR633" s="65"/>
      <c r="AS633" s="65"/>
      <c r="AT633" s="65"/>
      <c r="AU633" s="65"/>
    </row>
    <row r="634" spans="8:47" s="58" customFormat="1" ht="15" customHeight="1">
      <c r="H634" s="64"/>
      <c r="I634" s="64"/>
      <c r="AR634" s="65"/>
      <c r="AS634" s="65"/>
      <c r="AT634" s="65"/>
      <c r="AU634" s="65"/>
    </row>
    <row r="635" spans="8:47" s="58" customFormat="1" ht="15" customHeight="1">
      <c r="H635" s="64"/>
      <c r="I635" s="64"/>
      <c r="AR635" s="65"/>
      <c r="AS635" s="65"/>
      <c r="AT635" s="65"/>
      <c r="AU635" s="65"/>
    </row>
    <row r="636" spans="8:47" s="58" customFormat="1" ht="15" customHeight="1">
      <c r="H636" s="64"/>
      <c r="I636" s="64"/>
      <c r="AR636" s="65"/>
      <c r="AS636" s="65"/>
      <c r="AT636" s="65"/>
      <c r="AU636" s="65"/>
    </row>
    <row r="637" spans="8:47" s="58" customFormat="1" ht="15" customHeight="1">
      <c r="H637" s="64"/>
      <c r="I637" s="64"/>
      <c r="AR637" s="65"/>
      <c r="AS637" s="65"/>
      <c r="AT637" s="65"/>
      <c r="AU637" s="65"/>
    </row>
    <row r="638" spans="8:47" s="58" customFormat="1" ht="15" customHeight="1">
      <c r="H638" s="64"/>
      <c r="I638" s="64"/>
      <c r="AR638" s="65"/>
      <c r="AS638" s="65"/>
      <c r="AT638" s="65"/>
      <c r="AU638" s="65"/>
    </row>
    <row r="639" spans="8:47" s="58" customFormat="1" ht="15" customHeight="1">
      <c r="H639" s="64"/>
      <c r="I639" s="64"/>
      <c r="AR639" s="65"/>
      <c r="AS639" s="65"/>
      <c r="AT639" s="65"/>
      <c r="AU639" s="65"/>
    </row>
    <row r="640" spans="8:47" s="58" customFormat="1" ht="15" customHeight="1">
      <c r="H640" s="64"/>
      <c r="I640" s="64"/>
      <c r="AR640" s="65"/>
      <c r="AS640" s="65"/>
      <c r="AT640" s="65"/>
      <c r="AU640" s="65"/>
    </row>
    <row r="641" spans="8:47" s="58" customFormat="1" ht="15" customHeight="1">
      <c r="H641" s="64"/>
      <c r="I641" s="64"/>
      <c r="AR641" s="65"/>
      <c r="AS641" s="65"/>
      <c r="AT641" s="65"/>
      <c r="AU641" s="65"/>
    </row>
    <row r="642" spans="8:47" s="58" customFormat="1" ht="15" customHeight="1">
      <c r="H642" s="64"/>
      <c r="I642" s="64"/>
      <c r="AR642" s="65"/>
      <c r="AS642" s="65"/>
      <c r="AT642" s="65"/>
      <c r="AU642" s="65"/>
    </row>
    <row r="643" spans="8:47" s="58" customFormat="1" ht="15" customHeight="1">
      <c r="H643" s="64"/>
      <c r="I643" s="64"/>
      <c r="AR643" s="65"/>
      <c r="AS643" s="65"/>
      <c r="AT643" s="65"/>
      <c r="AU643" s="65"/>
    </row>
    <row r="644" spans="8:47" s="58" customFormat="1" ht="15" customHeight="1">
      <c r="H644" s="64"/>
      <c r="I644" s="64"/>
      <c r="AR644" s="65"/>
      <c r="AS644" s="65"/>
      <c r="AT644" s="65"/>
      <c r="AU644" s="65"/>
    </row>
    <row r="645" spans="8:47" s="58" customFormat="1" ht="15" customHeight="1">
      <c r="H645" s="64"/>
      <c r="I645" s="64"/>
      <c r="AR645" s="65"/>
      <c r="AS645" s="65"/>
      <c r="AT645" s="65"/>
      <c r="AU645" s="65"/>
    </row>
    <row r="646" spans="8:47" s="58" customFormat="1" ht="15" customHeight="1">
      <c r="H646" s="64"/>
      <c r="I646" s="64"/>
      <c r="AR646" s="65"/>
      <c r="AS646" s="65"/>
      <c r="AT646" s="65"/>
      <c r="AU646" s="65"/>
    </row>
    <row r="647" spans="8:47" s="58" customFormat="1" ht="15" customHeight="1">
      <c r="H647" s="64"/>
      <c r="I647" s="64"/>
      <c r="AR647" s="65"/>
      <c r="AS647" s="65"/>
      <c r="AT647" s="65"/>
      <c r="AU647" s="65"/>
    </row>
    <row r="648" spans="8:47" s="58" customFormat="1" ht="15" customHeight="1">
      <c r="H648" s="64"/>
      <c r="I648" s="64"/>
      <c r="AR648" s="65"/>
      <c r="AS648" s="65"/>
      <c r="AT648" s="65"/>
      <c r="AU648" s="65"/>
    </row>
    <row r="649" spans="8:47" s="58" customFormat="1" ht="15" customHeight="1">
      <c r="H649" s="64"/>
      <c r="I649" s="64"/>
      <c r="AR649" s="65"/>
      <c r="AS649" s="65"/>
      <c r="AT649" s="65"/>
      <c r="AU649" s="65"/>
    </row>
    <row r="650" spans="8:47" s="58" customFormat="1" ht="15" customHeight="1">
      <c r="H650" s="64"/>
      <c r="I650" s="64"/>
      <c r="AR650" s="65"/>
      <c r="AS650" s="65"/>
      <c r="AT650" s="65"/>
      <c r="AU650" s="65"/>
    </row>
    <row r="651" spans="8:47" s="58" customFormat="1" ht="15" customHeight="1">
      <c r="H651" s="64"/>
      <c r="I651" s="64"/>
      <c r="AR651" s="65"/>
      <c r="AS651" s="65"/>
      <c r="AT651" s="65"/>
      <c r="AU651" s="65"/>
    </row>
    <row r="652" spans="8:47" s="58" customFormat="1" ht="15" customHeight="1">
      <c r="H652" s="64"/>
      <c r="I652" s="64"/>
      <c r="AR652" s="65"/>
      <c r="AS652" s="65"/>
      <c r="AT652" s="65"/>
      <c r="AU652" s="65"/>
    </row>
    <row r="653" spans="8:47" s="58" customFormat="1" ht="15" customHeight="1">
      <c r="H653" s="64"/>
      <c r="I653" s="64"/>
      <c r="AR653" s="65"/>
      <c r="AS653" s="65"/>
      <c r="AT653" s="65"/>
      <c r="AU653" s="65"/>
    </row>
    <row r="654" spans="8:47" s="58" customFormat="1" ht="15" customHeight="1">
      <c r="H654" s="64"/>
      <c r="I654" s="64"/>
      <c r="AR654" s="65"/>
      <c r="AS654" s="65"/>
      <c r="AT654" s="65"/>
      <c r="AU654" s="65"/>
    </row>
    <row r="655" spans="8:47" s="58" customFormat="1" ht="15" customHeight="1">
      <c r="H655" s="64"/>
      <c r="I655" s="64"/>
      <c r="AR655" s="65"/>
      <c r="AS655" s="65"/>
      <c r="AT655" s="65"/>
      <c r="AU655" s="65"/>
    </row>
    <row r="656" spans="8:47" s="58" customFormat="1" ht="15" customHeight="1">
      <c r="H656" s="64"/>
      <c r="I656" s="64"/>
      <c r="AR656" s="65"/>
      <c r="AS656" s="65"/>
      <c r="AT656" s="65"/>
      <c r="AU656" s="65"/>
    </row>
    <row r="657" spans="8:47" s="58" customFormat="1" ht="15" customHeight="1">
      <c r="H657" s="64"/>
      <c r="I657" s="64"/>
      <c r="AR657" s="65"/>
      <c r="AS657" s="65"/>
      <c r="AT657" s="65"/>
      <c r="AU657" s="65"/>
    </row>
    <row r="658" spans="8:47" s="58" customFormat="1" ht="15" customHeight="1">
      <c r="H658" s="64"/>
      <c r="I658" s="64"/>
      <c r="AR658" s="65"/>
      <c r="AS658" s="65"/>
      <c r="AT658" s="65"/>
      <c r="AU658" s="65"/>
    </row>
    <row r="659" spans="8:47" s="58" customFormat="1" ht="15" customHeight="1">
      <c r="H659" s="64"/>
      <c r="I659" s="64"/>
      <c r="AR659" s="65"/>
      <c r="AS659" s="65"/>
      <c r="AT659" s="65"/>
      <c r="AU659" s="65"/>
    </row>
    <row r="660" spans="8:47" s="58" customFormat="1" ht="15" customHeight="1">
      <c r="H660" s="64"/>
      <c r="I660" s="64"/>
      <c r="AR660" s="65"/>
      <c r="AS660" s="65"/>
      <c r="AT660" s="65"/>
      <c r="AU660" s="65"/>
    </row>
    <row r="661" spans="8:47" s="58" customFormat="1" ht="15" customHeight="1">
      <c r="H661" s="64"/>
      <c r="I661" s="64"/>
      <c r="AR661" s="65"/>
      <c r="AS661" s="65"/>
      <c r="AT661" s="65"/>
      <c r="AU661" s="65"/>
    </row>
    <row r="662" spans="8:47" s="58" customFormat="1" ht="15" customHeight="1">
      <c r="H662" s="64"/>
      <c r="I662" s="64"/>
      <c r="AR662" s="65"/>
      <c r="AS662" s="65"/>
      <c r="AT662" s="65"/>
      <c r="AU662" s="65"/>
    </row>
    <row r="663" spans="8:47" s="58" customFormat="1" ht="15" customHeight="1">
      <c r="H663" s="64"/>
      <c r="I663" s="64"/>
      <c r="AR663" s="65"/>
      <c r="AS663" s="65"/>
      <c r="AT663" s="65"/>
      <c r="AU663" s="65"/>
    </row>
    <row r="664" spans="8:47" s="58" customFormat="1" ht="15" customHeight="1">
      <c r="H664" s="64"/>
      <c r="I664" s="64"/>
      <c r="AR664" s="65"/>
      <c r="AS664" s="65"/>
      <c r="AT664" s="65"/>
      <c r="AU664" s="65"/>
    </row>
    <row r="665" spans="8:47" s="58" customFormat="1" ht="15" customHeight="1">
      <c r="H665" s="64"/>
      <c r="I665" s="64"/>
      <c r="AR665" s="65"/>
      <c r="AS665" s="65"/>
      <c r="AT665" s="65"/>
      <c r="AU665" s="65"/>
    </row>
    <row r="666" spans="8:47" s="58" customFormat="1" ht="15" customHeight="1">
      <c r="H666" s="64"/>
      <c r="I666" s="64"/>
      <c r="AR666" s="65"/>
      <c r="AS666" s="65"/>
      <c r="AT666" s="65"/>
      <c r="AU666" s="65"/>
    </row>
    <row r="667" spans="8:47" s="58" customFormat="1" ht="15" customHeight="1">
      <c r="H667" s="64"/>
      <c r="I667" s="64"/>
      <c r="AR667" s="65"/>
      <c r="AS667" s="65"/>
      <c r="AT667" s="65"/>
      <c r="AU667" s="65"/>
    </row>
    <row r="668" spans="8:47" s="58" customFormat="1" ht="15" customHeight="1">
      <c r="H668" s="64"/>
      <c r="I668" s="64"/>
      <c r="AR668" s="65"/>
      <c r="AS668" s="65"/>
      <c r="AT668" s="65"/>
      <c r="AU668" s="65"/>
    </row>
    <row r="669" spans="8:47" s="58" customFormat="1" ht="15" customHeight="1">
      <c r="H669" s="64"/>
      <c r="I669" s="64"/>
      <c r="AR669" s="65"/>
      <c r="AS669" s="65"/>
      <c r="AT669" s="65"/>
      <c r="AU669" s="65"/>
    </row>
    <row r="670" spans="8:47" s="58" customFormat="1" ht="15" customHeight="1">
      <c r="H670" s="64"/>
      <c r="I670" s="64"/>
      <c r="AR670" s="65"/>
      <c r="AS670" s="65"/>
      <c r="AT670" s="65"/>
      <c r="AU670" s="65"/>
    </row>
    <row r="671" spans="8:47" s="58" customFormat="1" ht="15" customHeight="1">
      <c r="H671" s="64"/>
      <c r="I671" s="64"/>
      <c r="AR671" s="65"/>
      <c r="AS671" s="65"/>
      <c r="AT671" s="65"/>
      <c r="AU671" s="65"/>
    </row>
    <row r="672" spans="8:47" s="58" customFormat="1" ht="15" customHeight="1">
      <c r="H672" s="64"/>
      <c r="I672" s="64"/>
      <c r="AR672" s="65"/>
      <c r="AS672" s="65"/>
      <c r="AT672" s="65"/>
      <c r="AU672" s="65"/>
    </row>
    <row r="673" spans="8:47" s="58" customFormat="1" ht="15" customHeight="1">
      <c r="H673" s="64"/>
      <c r="I673" s="64"/>
      <c r="AR673" s="65"/>
      <c r="AS673" s="65"/>
      <c r="AT673" s="65"/>
      <c r="AU673" s="65"/>
    </row>
    <row r="674" spans="8:47" s="58" customFormat="1" ht="15" customHeight="1">
      <c r="H674" s="64"/>
      <c r="I674" s="64"/>
      <c r="AR674" s="65"/>
      <c r="AS674" s="65"/>
      <c r="AT674" s="65"/>
      <c r="AU674" s="65"/>
    </row>
    <row r="675" spans="8:47" s="58" customFormat="1" ht="15" customHeight="1">
      <c r="H675" s="64"/>
      <c r="I675" s="64"/>
      <c r="AR675" s="65"/>
      <c r="AS675" s="65"/>
      <c r="AT675" s="65"/>
      <c r="AU675" s="65"/>
    </row>
    <row r="676" spans="8:47" s="58" customFormat="1" ht="15" customHeight="1">
      <c r="H676" s="64"/>
      <c r="I676" s="64"/>
      <c r="AR676" s="65"/>
      <c r="AS676" s="65"/>
      <c r="AT676" s="65"/>
      <c r="AU676" s="65"/>
    </row>
    <row r="677" spans="8:47" s="58" customFormat="1" ht="15" customHeight="1">
      <c r="H677" s="64"/>
      <c r="I677" s="64"/>
      <c r="AR677" s="65"/>
      <c r="AS677" s="65"/>
      <c r="AT677" s="65"/>
      <c r="AU677" s="65"/>
    </row>
    <row r="678" spans="8:47" s="58" customFormat="1" ht="15" customHeight="1">
      <c r="H678" s="64"/>
      <c r="I678" s="64"/>
      <c r="AR678" s="65"/>
      <c r="AS678" s="65"/>
      <c r="AT678" s="65"/>
      <c r="AU678" s="65"/>
    </row>
    <row r="679" spans="8:47" s="58" customFormat="1" ht="15" customHeight="1">
      <c r="H679" s="64"/>
      <c r="I679" s="64"/>
      <c r="AR679" s="65"/>
      <c r="AS679" s="65"/>
      <c r="AT679" s="65"/>
      <c r="AU679" s="65"/>
    </row>
    <row r="680" spans="8:47" s="58" customFormat="1" ht="15" customHeight="1">
      <c r="H680" s="64"/>
      <c r="I680" s="64"/>
      <c r="AR680" s="65"/>
      <c r="AS680" s="65"/>
      <c r="AT680" s="65"/>
      <c r="AU680" s="65"/>
    </row>
    <row r="681" spans="8:47" s="58" customFormat="1" ht="15" customHeight="1">
      <c r="H681" s="64"/>
      <c r="I681" s="64"/>
      <c r="AR681" s="65"/>
      <c r="AS681" s="65"/>
      <c r="AT681" s="65"/>
      <c r="AU681" s="65"/>
    </row>
    <row r="682" spans="8:47" s="58" customFormat="1" ht="15" customHeight="1">
      <c r="H682" s="64"/>
      <c r="I682" s="64"/>
      <c r="AR682" s="65"/>
      <c r="AS682" s="65"/>
      <c r="AT682" s="65"/>
      <c r="AU682" s="65"/>
    </row>
    <row r="683" spans="8:47" s="58" customFormat="1" ht="15" customHeight="1">
      <c r="H683" s="64"/>
      <c r="I683" s="64"/>
      <c r="AR683" s="65"/>
      <c r="AS683" s="65"/>
      <c r="AT683" s="65"/>
      <c r="AU683" s="65"/>
    </row>
    <row r="684" spans="8:47" s="58" customFormat="1" ht="15" customHeight="1">
      <c r="H684" s="64"/>
      <c r="I684" s="64"/>
      <c r="AR684" s="65"/>
      <c r="AS684" s="65"/>
      <c r="AT684" s="65"/>
      <c r="AU684" s="65"/>
    </row>
    <row r="685" spans="8:47" s="58" customFormat="1" ht="15" customHeight="1">
      <c r="H685" s="64"/>
      <c r="I685" s="64"/>
      <c r="AR685" s="65"/>
      <c r="AS685" s="65"/>
      <c r="AT685" s="65"/>
      <c r="AU685" s="65"/>
    </row>
    <row r="686" spans="8:47" s="58" customFormat="1" ht="15" customHeight="1">
      <c r="H686" s="64"/>
      <c r="I686" s="64"/>
      <c r="AR686" s="65"/>
      <c r="AS686" s="65"/>
      <c r="AT686" s="65"/>
      <c r="AU686" s="65"/>
    </row>
    <row r="687" spans="8:47" s="58" customFormat="1" ht="15" customHeight="1">
      <c r="H687" s="64"/>
      <c r="I687" s="64"/>
      <c r="AR687" s="65"/>
      <c r="AS687" s="65"/>
      <c r="AT687" s="65"/>
      <c r="AU687" s="65"/>
    </row>
    <row r="688" spans="8:47" s="58" customFormat="1" ht="15" customHeight="1">
      <c r="H688" s="64"/>
      <c r="I688" s="64"/>
      <c r="AR688" s="65"/>
      <c r="AS688" s="65"/>
      <c r="AT688" s="65"/>
      <c r="AU688" s="65"/>
    </row>
    <row r="689" spans="8:47" s="58" customFormat="1" ht="15" customHeight="1">
      <c r="H689" s="64"/>
      <c r="I689" s="64"/>
      <c r="AR689" s="65"/>
      <c r="AS689" s="65"/>
      <c r="AT689" s="65"/>
      <c r="AU689" s="65"/>
    </row>
    <row r="690" spans="8:47" s="58" customFormat="1" ht="15" customHeight="1">
      <c r="H690" s="64"/>
      <c r="I690" s="64"/>
      <c r="AR690" s="65"/>
      <c r="AS690" s="65"/>
      <c r="AT690" s="65"/>
      <c r="AU690" s="65"/>
    </row>
    <row r="691" spans="8:47" s="58" customFormat="1" ht="15" customHeight="1">
      <c r="H691" s="64"/>
      <c r="I691" s="64"/>
      <c r="AR691" s="65"/>
      <c r="AS691" s="65"/>
      <c r="AT691" s="65"/>
      <c r="AU691" s="65"/>
    </row>
    <row r="692" spans="8:47" s="58" customFormat="1" ht="15" customHeight="1">
      <c r="H692" s="64"/>
      <c r="I692" s="64"/>
      <c r="AR692" s="65"/>
      <c r="AS692" s="65"/>
      <c r="AT692" s="65"/>
      <c r="AU692" s="65"/>
    </row>
    <row r="693" spans="8:47" s="58" customFormat="1" ht="15" customHeight="1">
      <c r="H693" s="64"/>
      <c r="I693" s="64"/>
      <c r="AR693" s="65"/>
      <c r="AS693" s="65"/>
      <c r="AT693" s="65"/>
      <c r="AU693" s="65"/>
    </row>
    <row r="694" spans="8:47" s="58" customFormat="1" ht="15" customHeight="1">
      <c r="H694" s="64"/>
      <c r="I694" s="64"/>
      <c r="AR694" s="65"/>
      <c r="AS694" s="65"/>
      <c r="AT694" s="65"/>
      <c r="AU694" s="65"/>
    </row>
    <row r="695" spans="8:47" s="58" customFormat="1" ht="15" customHeight="1">
      <c r="H695" s="64"/>
      <c r="I695" s="64"/>
      <c r="AR695" s="65"/>
      <c r="AS695" s="65"/>
      <c r="AT695" s="65"/>
      <c r="AU695" s="65"/>
    </row>
    <row r="696" spans="8:47" s="58" customFormat="1" ht="15" customHeight="1">
      <c r="H696" s="64"/>
      <c r="I696" s="64"/>
      <c r="AR696" s="65"/>
      <c r="AS696" s="65"/>
      <c r="AT696" s="65"/>
      <c r="AU696" s="65"/>
    </row>
    <row r="697" spans="8:47" s="58" customFormat="1" ht="15" customHeight="1">
      <c r="H697" s="64"/>
      <c r="I697" s="64"/>
      <c r="AR697" s="65"/>
      <c r="AS697" s="65"/>
      <c r="AT697" s="65"/>
      <c r="AU697" s="65"/>
    </row>
    <row r="698" spans="8:47" s="58" customFormat="1" ht="15" customHeight="1">
      <c r="H698" s="64"/>
      <c r="I698" s="64"/>
      <c r="AR698" s="65"/>
      <c r="AS698" s="65"/>
      <c r="AT698" s="65"/>
      <c r="AU698" s="65"/>
    </row>
    <row r="699" spans="8:47" s="58" customFormat="1" ht="15" customHeight="1">
      <c r="H699" s="64"/>
      <c r="I699" s="64"/>
      <c r="AR699" s="65"/>
      <c r="AS699" s="65"/>
      <c r="AT699" s="65"/>
      <c r="AU699" s="65"/>
    </row>
    <row r="700" spans="8:47" s="58" customFormat="1" ht="15" customHeight="1">
      <c r="H700" s="64"/>
      <c r="I700" s="64"/>
      <c r="AR700" s="65"/>
      <c r="AS700" s="65"/>
      <c r="AT700" s="65"/>
      <c r="AU700" s="65"/>
    </row>
    <row r="701" spans="8:47" s="58" customFormat="1" ht="15" customHeight="1">
      <c r="H701" s="64"/>
      <c r="I701" s="64"/>
      <c r="AR701" s="65"/>
      <c r="AS701" s="65"/>
      <c r="AT701" s="65"/>
      <c r="AU701" s="65"/>
    </row>
    <row r="702" spans="8:47" s="58" customFormat="1" ht="15" customHeight="1">
      <c r="H702" s="64"/>
      <c r="I702" s="64"/>
      <c r="AR702" s="65"/>
      <c r="AS702" s="65"/>
      <c r="AT702" s="65"/>
      <c r="AU702" s="65"/>
    </row>
    <row r="703" spans="8:47" s="58" customFormat="1" ht="15" customHeight="1">
      <c r="H703" s="64"/>
      <c r="I703" s="64"/>
      <c r="AR703" s="65"/>
      <c r="AS703" s="65"/>
      <c r="AT703" s="65"/>
      <c r="AU703" s="65"/>
    </row>
    <row r="704" spans="8:47" s="58" customFormat="1" ht="15" customHeight="1">
      <c r="H704" s="64"/>
      <c r="I704" s="64"/>
      <c r="AR704" s="65"/>
      <c r="AS704" s="65"/>
      <c r="AT704" s="65"/>
      <c r="AU704" s="65"/>
    </row>
    <row r="705" spans="8:47" s="58" customFormat="1" ht="15" customHeight="1">
      <c r="H705" s="64"/>
      <c r="I705" s="64"/>
      <c r="AR705" s="65"/>
      <c r="AS705" s="65"/>
      <c r="AT705" s="65"/>
      <c r="AU705" s="65"/>
    </row>
    <row r="706" spans="8:47" s="58" customFormat="1" ht="15" customHeight="1">
      <c r="H706" s="64"/>
      <c r="I706" s="64"/>
      <c r="AR706" s="65"/>
      <c r="AS706" s="65"/>
      <c r="AT706" s="65"/>
      <c r="AU706" s="65"/>
    </row>
    <row r="707" spans="8:47" s="58" customFormat="1" ht="15" customHeight="1">
      <c r="H707" s="64"/>
      <c r="I707" s="64"/>
      <c r="AR707" s="65"/>
      <c r="AS707" s="65"/>
      <c r="AT707" s="65"/>
      <c r="AU707" s="65"/>
    </row>
    <row r="708" spans="8:47" s="58" customFormat="1" ht="15" customHeight="1">
      <c r="H708" s="64"/>
      <c r="I708" s="64"/>
      <c r="AR708" s="65"/>
      <c r="AS708" s="65"/>
      <c r="AT708" s="65"/>
      <c r="AU708" s="65"/>
    </row>
    <row r="709" spans="8:47" s="58" customFormat="1" ht="15" customHeight="1">
      <c r="H709" s="64"/>
      <c r="I709" s="64"/>
      <c r="AR709" s="65"/>
      <c r="AS709" s="65"/>
      <c r="AT709" s="65"/>
      <c r="AU709" s="65"/>
    </row>
    <row r="710" spans="8:47" s="58" customFormat="1" ht="15" customHeight="1">
      <c r="H710" s="64"/>
      <c r="I710" s="64"/>
      <c r="AR710" s="65"/>
      <c r="AS710" s="65"/>
      <c r="AT710" s="65"/>
      <c r="AU710" s="65"/>
    </row>
    <row r="711" spans="8:47" s="58" customFormat="1" ht="15" customHeight="1">
      <c r="H711" s="64"/>
      <c r="I711" s="64"/>
      <c r="AR711" s="65"/>
      <c r="AS711" s="65"/>
      <c r="AT711" s="65"/>
      <c r="AU711" s="65"/>
    </row>
    <row r="712" spans="8:47" s="58" customFormat="1" ht="15" customHeight="1">
      <c r="H712" s="64"/>
      <c r="I712" s="64"/>
      <c r="AR712" s="65"/>
      <c r="AS712" s="65"/>
      <c r="AT712" s="65"/>
      <c r="AU712" s="65"/>
    </row>
    <row r="713" spans="8:47" s="58" customFormat="1" ht="15" customHeight="1">
      <c r="H713" s="64"/>
      <c r="I713" s="64"/>
      <c r="AR713" s="65"/>
      <c r="AS713" s="65"/>
      <c r="AT713" s="65"/>
      <c r="AU713" s="65"/>
    </row>
    <row r="714" spans="8:47" s="58" customFormat="1" ht="15" customHeight="1">
      <c r="H714" s="64"/>
      <c r="I714" s="64"/>
      <c r="AR714" s="65"/>
      <c r="AS714" s="65"/>
      <c r="AT714" s="65"/>
      <c r="AU714" s="65"/>
    </row>
    <row r="715" spans="8:47" s="58" customFormat="1" ht="15" customHeight="1">
      <c r="H715" s="64"/>
      <c r="I715" s="64"/>
      <c r="AR715" s="65"/>
      <c r="AS715" s="65"/>
      <c r="AT715" s="65"/>
      <c r="AU715" s="65"/>
    </row>
    <row r="716" spans="8:47" s="58" customFormat="1" ht="15" customHeight="1">
      <c r="H716" s="64"/>
      <c r="I716" s="64"/>
      <c r="AR716" s="65"/>
      <c r="AS716" s="65"/>
      <c r="AT716" s="65"/>
      <c r="AU716" s="65"/>
    </row>
    <row r="717" spans="8:47" s="58" customFormat="1" ht="15" customHeight="1">
      <c r="H717" s="64"/>
      <c r="I717" s="64"/>
      <c r="AR717" s="65"/>
      <c r="AS717" s="65"/>
      <c r="AT717" s="65"/>
      <c r="AU717" s="65"/>
    </row>
    <row r="718" spans="8:47" s="58" customFormat="1" ht="15" customHeight="1">
      <c r="H718" s="64"/>
      <c r="I718" s="64"/>
      <c r="AR718" s="65"/>
      <c r="AS718" s="65"/>
      <c r="AT718" s="65"/>
      <c r="AU718" s="65"/>
    </row>
    <row r="719" spans="8:47" s="58" customFormat="1" ht="15" customHeight="1">
      <c r="H719" s="64"/>
      <c r="I719" s="64"/>
      <c r="AR719" s="65"/>
      <c r="AS719" s="65"/>
      <c r="AT719" s="65"/>
      <c r="AU719" s="65"/>
    </row>
    <row r="720" spans="8:47" s="58" customFormat="1" ht="15" customHeight="1">
      <c r="H720" s="64"/>
      <c r="I720" s="64"/>
      <c r="AR720" s="65"/>
      <c r="AS720" s="65"/>
      <c r="AT720" s="65"/>
      <c r="AU720" s="65"/>
    </row>
    <row r="721" spans="8:47" s="58" customFormat="1" ht="15" customHeight="1">
      <c r="H721" s="64"/>
      <c r="I721" s="64"/>
      <c r="AR721" s="65"/>
      <c r="AS721" s="65"/>
      <c r="AT721" s="65"/>
      <c r="AU721" s="65"/>
    </row>
    <row r="722" spans="8:47" s="58" customFormat="1" ht="15" customHeight="1">
      <c r="H722" s="64"/>
      <c r="I722" s="64"/>
      <c r="AR722" s="65"/>
      <c r="AS722" s="65"/>
      <c r="AT722" s="65"/>
      <c r="AU722" s="65"/>
    </row>
    <row r="723" spans="8:47" s="58" customFormat="1" ht="15" customHeight="1">
      <c r="H723" s="64"/>
      <c r="I723" s="64"/>
      <c r="AR723" s="65"/>
      <c r="AS723" s="65"/>
      <c r="AT723" s="65"/>
      <c r="AU723" s="65"/>
    </row>
    <row r="724" spans="8:47" s="58" customFormat="1" ht="15" customHeight="1">
      <c r="H724" s="64"/>
      <c r="I724" s="64"/>
      <c r="AR724" s="65"/>
      <c r="AS724" s="65"/>
      <c r="AT724" s="65"/>
      <c r="AU724" s="65"/>
    </row>
    <row r="725" spans="8:47" s="58" customFormat="1" ht="15" customHeight="1">
      <c r="H725" s="64"/>
      <c r="I725" s="64"/>
      <c r="AR725" s="65"/>
      <c r="AS725" s="65"/>
      <c r="AT725" s="65"/>
      <c r="AU725" s="65"/>
    </row>
    <row r="726" spans="8:47" s="58" customFormat="1" ht="15" customHeight="1">
      <c r="H726" s="64"/>
      <c r="I726" s="64"/>
      <c r="AR726" s="65"/>
      <c r="AS726" s="65"/>
      <c r="AT726" s="65"/>
      <c r="AU726" s="65"/>
    </row>
    <row r="727" spans="8:47" s="58" customFormat="1" ht="15" customHeight="1">
      <c r="H727" s="64"/>
      <c r="I727" s="64"/>
      <c r="AR727" s="65"/>
      <c r="AS727" s="65"/>
      <c r="AT727" s="65"/>
      <c r="AU727" s="65"/>
    </row>
    <row r="728" spans="8:47" s="58" customFormat="1" ht="15" customHeight="1">
      <c r="H728" s="64"/>
      <c r="I728" s="64"/>
      <c r="AR728" s="65"/>
      <c r="AS728" s="65"/>
      <c r="AT728" s="65"/>
      <c r="AU728" s="65"/>
    </row>
    <row r="729" spans="8:47" s="58" customFormat="1" ht="15" customHeight="1">
      <c r="H729" s="64"/>
      <c r="I729" s="64"/>
      <c r="AR729" s="65"/>
      <c r="AS729" s="65"/>
      <c r="AT729" s="65"/>
      <c r="AU729" s="65"/>
    </row>
    <row r="730" spans="8:47" s="58" customFormat="1" ht="15" customHeight="1">
      <c r="H730" s="64"/>
      <c r="I730" s="64"/>
      <c r="AR730" s="65"/>
      <c r="AS730" s="65"/>
      <c r="AT730" s="65"/>
      <c r="AU730" s="65"/>
    </row>
    <row r="731" spans="8:47" s="58" customFormat="1" ht="15" customHeight="1">
      <c r="H731" s="64"/>
      <c r="I731" s="64"/>
      <c r="AR731" s="65"/>
      <c r="AS731" s="65"/>
      <c r="AT731" s="65"/>
      <c r="AU731" s="65"/>
    </row>
    <row r="732" spans="8:47" s="58" customFormat="1" ht="15" customHeight="1">
      <c r="H732" s="64"/>
      <c r="I732" s="64"/>
      <c r="AR732" s="65"/>
      <c r="AS732" s="65"/>
      <c r="AT732" s="65"/>
      <c r="AU732" s="65"/>
    </row>
    <row r="733" spans="8:47" s="58" customFormat="1" ht="15" customHeight="1">
      <c r="H733" s="64"/>
      <c r="I733" s="64"/>
      <c r="AR733" s="65"/>
      <c r="AS733" s="65"/>
      <c r="AT733" s="65"/>
      <c r="AU733" s="65"/>
    </row>
    <row r="734" spans="8:47" s="58" customFormat="1" ht="15" customHeight="1">
      <c r="H734" s="64"/>
      <c r="I734" s="64"/>
      <c r="AR734" s="65"/>
      <c r="AS734" s="65"/>
      <c r="AT734" s="65"/>
      <c r="AU734" s="65"/>
    </row>
    <row r="735" spans="8:47" s="58" customFormat="1" ht="15" customHeight="1">
      <c r="H735" s="64"/>
      <c r="I735" s="64"/>
      <c r="AR735" s="65"/>
      <c r="AS735" s="65"/>
      <c r="AT735" s="65"/>
      <c r="AU735" s="65"/>
    </row>
    <row r="736" spans="8:47" s="58" customFormat="1" ht="15" customHeight="1">
      <c r="H736" s="64"/>
      <c r="I736" s="64"/>
      <c r="AR736" s="65"/>
      <c r="AS736" s="65"/>
      <c r="AT736" s="65"/>
      <c r="AU736" s="65"/>
    </row>
    <row r="737" spans="8:47" s="58" customFormat="1" ht="15" customHeight="1">
      <c r="H737" s="64"/>
      <c r="I737" s="64"/>
      <c r="AR737" s="65"/>
      <c r="AS737" s="65"/>
      <c r="AT737" s="65"/>
      <c r="AU737" s="65"/>
    </row>
    <row r="738" spans="8:47" s="58" customFormat="1" ht="15" customHeight="1">
      <c r="H738" s="64"/>
      <c r="I738" s="64"/>
      <c r="AR738" s="65"/>
      <c r="AS738" s="65"/>
      <c r="AT738" s="65"/>
      <c r="AU738" s="65"/>
    </row>
    <row r="739" spans="8:47" s="58" customFormat="1" ht="15" customHeight="1">
      <c r="H739" s="64"/>
      <c r="I739" s="64"/>
      <c r="AR739" s="65"/>
      <c r="AS739" s="65"/>
      <c r="AT739" s="65"/>
      <c r="AU739" s="65"/>
    </row>
    <row r="740" spans="8:47" s="58" customFormat="1" ht="15" customHeight="1">
      <c r="H740" s="64"/>
      <c r="I740" s="64"/>
      <c r="AR740" s="65"/>
      <c r="AS740" s="65"/>
      <c r="AT740" s="65"/>
      <c r="AU740" s="65"/>
    </row>
    <row r="741" spans="8:47" s="58" customFormat="1" ht="15" customHeight="1">
      <c r="H741" s="64"/>
      <c r="I741" s="64"/>
      <c r="AR741" s="65"/>
      <c r="AS741" s="65"/>
      <c r="AT741" s="65"/>
      <c r="AU741" s="65"/>
    </row>
    <row r="742" spans="8:47" s="58" customFormat="1" ht="15" customHeight="1">
      <c r="H742" s="64"/>
      <c r="I742" s="64"/>
      <c r="AR742" s="65"/>
      <c r="AS742" s="65"/>
      <c r="AT742" s="65"/>
      <c r="AU742" s="65"/>
    </row>
    <row r="743" spans="8:47" s="58" customFormat="1" ht="15" customHeight="1">
      <c r="H743" s="64"/>
      <c r="I743" s="64"/>
      <c r="AR743" s="65"/>
      <c r="AS743" s="65"/>
      <c r="AT743" s="65"/>
      <c r="AU743" s="65"/>
    </row>
    <row r="744" spans="8:47" s="58" customFormat="1" ht="15" customHeight="1">
      <c r="H744" s="64"/>
      <c r="I744" s="64"/>
      <c r="AR744" s="65"/>
      <c r="AS744" s="65"/>
      <c r="AT744" s="65"/>
      <c r="AU744" s="65"/>
    </row>
    <row r="745" spans="8:47" s="58" customFormat="1" ht="15" customHeight="1">
      <c r="H745" s="64"/>
      <c r="I745" s="64"/>
      <c r="AR745" s="65"/>
      <c r="AS745" s="65"/>
      <c r="AT745" s="65"/>
      <c r="AU745" s="65"/>
    </row>
    <row r="746" spans="8:47" s="58" customFormat="1" ht="15" customHeight="1">
      <c r="H746" s="64"/>
      <c r="I746" s="64"/>
      <c r="AR746" s="65"/>
      <c r="AS746" s="65"/>
      <c r="AT746" s="65"/>
      <c r="AU746" s="65"/>
    </row>
    <row r="747" spans="8:47" s="58" customFormat="1" ht="15" customHeight="1">
      <c r="H747" s="64"/>
      <c r="I747" s="64"/>
      <c r="AR747" s="65"/>
      <c r="AS747" s="65"/>
      <c r="AT747" s="65"/>
      <c r="AU747" s="65"/>
    </row>
    <row r="748" spans="8:47" s="58" customFormat="1" ht="15" customHeight="1">
      <c r="H748" s="64"/>
      <c r="I748" s="64"/>
      <c r="AR748" s="65"/>
      <c r="AS748" s="65"/>
      <c r="AT748" s="65"/>
      <c r="AU748" s="65"/>
    </row>
    <row r="749" spans="8:47" s="58" customFormat="1" ht="15" customHeight="1">
      <c r="H749" s="64"/>
      <c r="I749" s="64"/>
      <c r="AR749" s="65"/>
      <c r="AS749" s="65"/>
      <c r="AT749" s="65"/>
      <c r="AU749" s="65"/>
    </row>
    <row r="750" spans="8:47" s="58" customFormat="1" ht="15" customHeight="1">
      <c r="H750" s="64"/>
      <c r="I750" s="64"/>
      <c r="AR750" s="65"/>
      <c r="AS750" s="65"/>
      <c r="AT750" s="65"/>
      <c r="AU750" s="65"/>
    </row>
    <row r="751" spans="8:47" s="58" customFormat="1" ht="15" customHeight="1">
      <c r="H751" s="64"/>
      <c r="I751" s="64"/>
      <c r="AR751" s="65"/>
      <c r="AS751" s="65"/>
      <c r="AT751" s="65"/>
      <c r="AU751" s="65"/>
    </row>
    <row r="752" spans="8:47" s="58" customFormat="1" ht="15" customHeight="1">
      <c r="H752" s="64"/>
      <c r="I752" s="64"/>
      <c r="AR752" s="65"/>
      <c r="AS752" s="65"/>
      <c r="AT752" s="65"/>
      <c r="AU752" s="65"/>
    </row>
    <row r="753" spans="8:47" s="58" customFormat="1" ht="15" customHeight="1">
      <c r="H753" s="64"/>
      <c r="I753" s="64"/>
      <c r="AR753" s="65"/>
      <c r="AS753" s="65"/>
      <c r="AT753" s="65"/>
      <c r="AU753" s="65"/>
    </row>
    <row r="754" spans="8:47" s="58" customFormat="1" ht="15" customHeight="1">
      <c r="H754" s="64"/>
      <c r="I754" s="64"/>
      <c r="AR754" s="65"/>
      <c r="AS754" s="65"/>
      <c r="AT754" s="65"/>
      <c r="AU754" s="65"/>
    </row>
    <row r="755" spans="8:47" s="58" customFormat="1" ht="15" customHeight="1">
      <c r="H755" s="64"/>
      <c r="I755" s="64"/>
      <c r="AR755" s="65"/>
      <c r="AS755" s="65"/>
      <c r="AT755" s="65"/>
      <c r="AU755" s="65"/>
    </row>
    <row r="756" spans="8:47" s="58" customFormat="1" ht="15" customHeight="1">
      <c r="H756" s="64"/>
      <c r="I756" s="64"/>
      <c r="AR756" s="65"/>
      <c r="AS756" s="65"/>
      <c r="AT756" s="65"/>
      <c r="AU756" s="65"/>
    </row>
    <row r="757" spans="8:47" s="58" customFormat="1" ht="15" customHeight="1">
      <c r="H757" s="64"/>
      <c r="I757" s="64"/>
      <c r="AR757" s="65"/>
      <c r="AS757" s="65"/>
      <c r="AT757" s="65"/>
      <c r="AU757" s="65"/>
    </row>
    <row r="758" spans="8:47" s="58" customFormat="1" ht="15" customHeight="1">
      <c r="H758" s="64"/>
      <c r="I758" s="64"/>
      <c r="AR758" s="65"/>
      <c r="AS758" s="65"/>
      <c r="AT758" s="65"/>
      <c r="AU758" s="65"/>
    </row>
    <row r="759" spans="8:47" s="58" customFormat="1" ht="15" customHeight="1">
      <c r="H759" s="64"/>
      <c r="I759" s="64"/>
      <c r="AR759" s="65"/>
      <c r="AS759" s="65"/>
      <c r="AT759" s="65"/>
      <c r="AU759" s="65"/>
    </row>
    <row r="760" spans="8:47" s="58" customFormat="1" ht="15" customHeight="1">
      <c r="H760" s="64"/>
      <c r="I760" s="64"/>
      <c r="AR760" s="65"/>
      <c r="AS760" s="65"/>
      <c r="AT760" s="65"/>
      <c r="AU760" s="65"/>
    </row>
    <row r="761" spans="8:47" s="58" customFormat="1" ht="15" customHeight="1">
      <c r="H761" s="64"/>
      <c r="I761" s="64"/>
      <c r="AR761" s="65"/>
      <c r="AS761" s="65"/>
      <c r="AT761" s="65"/>
      <c r="AU761" s="65"/>
    </row>
    <row r="762" spans="8:47" s="58" customFormat="1" ht="15" customHeight="1">
      <c r="H762" s="64"/>
      <c r="I762" s="64"/>
      <c r="AR762" s="65"/>
      <c r="AS762" s="65"/>
      <c r="AT762" s="65"/>
      <c r="AU762" s="65"/>
    </row>
    <row r="763" spans="8:47" s="58" customFormat="1" ht="15" customHeight="1">
      <c r="H763" s="64"/>
      <c r="I763" s="64"/>
      <c r="AR763" s="65"/>
      <c r="AS763" s="65"/>
      <c r="AT763" s="65"/>
      <c r="AU763" s="65"/>
    </row>
    <row r="764" spans="8:47" s="58" customFormat="1" ht="15" customHeight="1">
      <c r="H764" s="64"/>
      <c r="I764" s="64"/>
      <c r="AR764" s="65"/>
      <c r="AS764" s="65"/>
      <c r="AT764" s="65"/>
      <c r="AU764" s="65"/>
    </row>
    <row r="765" spans="8:47" s="58" customFormat="1" ht="15" customHeight="1">
      <c r="H765" s="64"/>
      <c r="I765" s="64"/>
      <c r="AR765" s="65"/>
      <c r="AS765" s="65"/>
      <c r="AT765" s="65"/>
      <c r="AU765" s="65"/>
    </row>
    <row r="766" spans="8:47" s="58" customFormat="1" ht="15" customHeight="1">
      <c r="H766" s="64"/>
      <c r="I766" s="64"/>
      <c r="AR766" s="65"/>
      <c r="AS766" s="65"/>
      <c r="AT766" s="65"/>
      <c r="AU766" s="65"/>
    </row>
    <row r="767" spans="8:47" s="58" customFormat="1" ht="15" customHeight="1">
      <c r="H767" s="64"/>
      <c r="I767" s="64"/>
      <c r="AR767" s="65"/>
      <c r="AS767" s="65"/>
      <c r="AT767" s="65"/>
      <c r="AU767" s="65"/>
    </row>
    <row r="768" spans="8:47" s="58" customFormat="1" ht="15" customHeight="1">
      <c r="H768" s="64"/>
      <c r="I768" s="64"/>
      <c r="AR768" s="65"/>
      <c r="AS768" s="65"/>
      <c r="AT768" s="65"/>
      <c r="AU768" s="65"/>
    </row>
    <row r="769" spans="8:47" s="58" customFormat="1" ht="15" customHeight="1">
      <c r="H769" s="64"/>
      <c r="I769" s="64"/>
      <c r="AR769" s="65"/>
      <c r="AS769" s="65"/>
      <c r="AT769" s="65"/>
      <c r="AU769" s="65"/>
    </row>
    <row r="770" spans="8:47" s="58" customFormat="1" ht="15" customHeight="1">
      <c r="H770" s="64"/>
      <c r="I770" s="64"/>
      <c r="AR770" s="65"/>
      <c r="AS770" s="65"/>
      <c r="AT770" s="65"/>
      <c r="AU770" s="65"/>
    </row>
    <row r="771" spans="8:47" s="58" customFormat="1" ht="15" customHeight="1">
      <c r="H771" s="64"/>
      <c r="I771" s="64"/>
      <c r="AR771" s="65"/>
      <c r="AS771" s="65"/>
      <c r="AT771" s="65"/>
      <c r="AU771" s="65"/>
    </row>
    <row r="772" spans="8:47" s="58" customFormat="1" ht="15" customHeight="1">
      <c r="H772" s="64"/>
      <c r="I772" s="64"/>
      <c r="AR772" s="65"/>
      <c r="AS772" s="65"/>
      <c r="AT772" s="65"/>
      <c r="AU772" s="65"/>
    </row>
    <row r="773" spans="8:47" s="58" customFormat="1" ht="15" customHeight="1">
      <c r="H773" s="64"/>
      <c r="I773" s="64"/>
      <c r="AR773" s="65"/>
      <c r="AS773" s="65"/>
      <c r="AT773" s="65"/>
      <c r="AU773" s="65"/>
    </row>
    <row r="774" spans="8:47" s="58" customFormat="1" ht="15" customHeight="1">
      <c r="H774" s="64"/>
      <c r="I774" s="64"/>
      <c r="AR774" s="65"/>
      <c r="AS774" s="65"/>
      <c r="AT774" s="65"/>
      <c r="AU774" s="65"/>
    </row>
    <row r="775" spans="8:47" s="58" customFormat="1" ht="15" customHeight="1">
      <c r="H775" s="64"/>
      <c r="I775" s="64"/>
      <c r="AR775" s="65"/>
      <c r="AS775" s="65"/>
      <c r="AT775" s="65"/>
      <c r="AU775" s="65"/>
    </row>
    <row r="776" spans="8:47" s="58" customFormat="1" ht="15" customHeight="1">
      <c r="H776" s="64"/>
      <c r="I776" s="64"/>
      <c r="AR776" s="65"/>
      <c r="AS776" s="65"/>
      <c r="AT776" s="65"/>
      <c r="AU776" s="65"/>
    </row>
    <row r="777" spans="8:47" s="58" customFormat="1" ht="15" customHeight="1">
      <c r="H777" s="64"/>
      <c r="I777" s="64"/>
      <c r="AR777" s="65"/>
      <c r="AS777" s="65"/>
      <c r="AT777" s="65"/>
      <c r="AU777" s="65"/>
    </row>
    <row r="778" spans="8:47" s="58" customFormat="1" ht="15" customHeight="1">
      <c r="H778" s="64"/>
      <c r="I778" s="64"/>
      <c r="AR778" s="65"/>
      <c r="AS778" s="65"/>
      <c r="AT778" s="65"/>
      <c r="AU778" s="65"/>
    </row>
    <row r="779" spans="8:47" s="58" customFormat="1" ht="15" customHeight="1">
      <c r="H779" s="64"/>
      <c r="I779" s="64"/>
      <c r="AR779" s="65"/>
      <c r="AS779" s="65"/>
      <c r="AT779" s="65"/>
      <c r="AU779" s="65"/>
    </row>
    <row r="780" spans="8:47" s="58" customFormat="1" ht="15" customHeight="1">
      <c r="H780" s="64"/>
      <c r="I780" s="64"/>
      <c r="AR780" s="65"/>
      <c r="AS780" s="65"/>
      <c r="AT780" s="65"/>
      <c r="AU780" s="65"/>
    </row>
    <row r="781" spans="8:47" s="58" customFormat="1" ht="15" customHeight="1">
      <c r="H781" s="64"/>
      <c r="I781" s="64"/>
      <c r="AR781" s="65"/>
      <c r="AS781" s="65"/>
      <c r="AT781" s="65"/>
      <c r="AU781" s="65"/>
    </row>
    <row r="782" spans="8:47" s="58" customFormat="1" ht="15" customHeight="1">
      <c r="H782" s="64"/>
      <c r="I782" s="64"/>
      <c r="AR782" s="65"/>
      <c r="AS782" s="65"/>
      <c r="AT782" s="65"/>
      <c r="AU782" s="65"/>
    </row>
    <row r="783" spans="8:47" s="58" customFormat="1" ht="15" customHeight="1">
      <c r="H783" s="64"/>
      <c r="I783" s="64"/>
      <c r="AR783" s="65"/>
      <c r="AS783" s="65"/>
      <c r="AT783" s="65"/>
      <c r="AU783" s="65"/>
    </row>
    <row r="784" spans="8:47" s="58" customFormat="1" ht="15" customHeight="1">
      <c r="H784" s="64"/>
      <c r="I784" s="64"/>
      <c r="AR784" s="65"/>
      <c r="AS784" s="65"/>
      <c r="AT784" s="65"/>
      <c r="AU784" s="65"/>
    </row>
    <row r="785" spans="8:47" s="58" customFormat="1" ht="15" customHeight="1">
      <c r="H785" s="64"/>
      <c r="I785" s="64"/>
      <c r="AR785" s="65"/>
      <c r="AS785" s="65"/>
      <c r="AT785" s="65"/>
      <c r="AU785" s="65"/>
    </row>
    <row r="786" spans="8:47" s="58" customFormat="1" ht="15" customHeight="1">
      <c r="H786" s="64"/>
      <c r="I786" s="64"/>
      <c r="AR786" s="65"/>
      <c r="AS786" s="65"/>
      <c r="AT786" s="65"/>
      <c r="AU786" s="65"/>
    </row>
    <row r="787" spans="8:47" s="58" customFormat="1" ht="15" customHeight="1">
      <c r="H787" s="64"/>
      <c r="I787" s="64"/>
      <c r="AR787" s="65"/>
      <c r="AS787" s="65"/>
      <c r="AT787" s="65"/>
      <c r="AU787" s="65"/>
    </row>
    <row r="788" spans="8:47" s="58" customFormat="1" ht="15" customHeight="1">
      <c r="H788" s="64"/>
      <c r="I788" s="64"/>
      <c r="AR788" s="65"/>
      <c r="AS788" s="65"/>
      <c r="AT788" s="65"/>
      <c r="AU788" s="65"/>
    </row>
    <row r="789" spans="8:47" s="58" customFormat="1" ht="15" customHeight="1">
      <c r="H789" s="64"/>
      <c r="I789" s="64"/>
      <c r="AR789" s="65"/>
      <c r="AS789" s="65"/>
      <c r="AT789" s="65"/>
      <c r="AU789" s="65"/>
    </row>
    <row r="790" spans="8:47" s="58" customFormat="1" ht="15" customHeight="1">
      <c r="H790" s="64"/>
      <c r="I790" s="64"/>
      <c r="AR790" s="65"/>
      <c r="AS790" s="65"/>
      <c r="AT790" s="65"/>
      <c r="AU790" s="65"/>
    </row>
    <row r="791" spans="8:47" s="58" customFormat="1" ht="15" customHeight="1">
      <c r="H791" s="64"/>
      <c r="I791" s="64"/>
      <c r="AR791" s="65"/>
      <c r="AS791" s="65"/>
      <c r="AT791" s="65"/>
      <c r="AU791" s="65"/>
    </row>
    <row r="792" spans="8:47" s="58" customFormat="1" ht="15" customHeight="1">
      <c r="H792" s="64"/>
      <c r="I792" s="64"/>
      <c r="AR792" s="65"/>
      <c r="AS792" s="65"/>
      <c r="AT792" s="65"/>
      <c r="AU792" s="65"/>
    </row>
    <row r="793" spans="8:47" s="58" customFormat="1" ht="15" customHeight="1">
      <c r="H793" s="64"/>
      <c r="I793" s="64"/>
      <c r="AR793" s="65"/>
      <c r="AS793" s="65"/>
      <c r="AT793" s="65"/>
      <c r="AU793" s="65"/>
    </row>
    <row r="794" spans="8:47" s="58" customFormat="1" ht="15" customHeight="1">
      <c r="H794" s="64"/>
      <c r="I794" s="64"/>
      <c r="AR794" s="65"/>
      <c r="AS794" s="65"/>
      <c r="AT794" s="65"/>
      <c r="AU794" s="65"/>
    </row>
    <row r="795" spans="8:47" s="58" customFormat="1" ht="15" customHeight="1">
      <c r="H795" s="64"/>
      <c r="I795" s="64"/>
      <c r="AR795" s="65"/>
      <c r="AS795" s="65"/>
      <c r="AT795" s="65"/>
      <c r="AU795" s="65"/>
    </row>
    <row r="796" spans="8:47" s="58" customFormat="1" ht="15" customHeight="1">
      <c r="H796" s="64"/>
      <c r="I796" s="64"/>
      <c r="AR796" s="65"/>
      <c r="AS796" s="65"/>
      <c r="AT796" s="65"/>
      <c r="AU796" s="65"/>
    </row>
    <row r="797" spans="8:47" s="58" customFormat="1" ht="15" customHeight="1">
      <c r="H797" s="64"/>
      <c r="I797" s="64"/>
      <c r="AR797" s="65"/>
      <c r="AS797" s="65"/>
      <c r="AT797" s="65"/>
      <c r="AU797" s="65"/>
    </row>
    <row r="798" spans="8:47" s="58" customFormat="1" ht="15" customHeight="1">
      <c r="H798" s="64"/>
      <c r="I798" s="64"/>
      <c r="AR798" s="65"/>
      <c r="AS798" s="65"/>
      <c r="AT798" s="65"/>
      <c r="AU798" s="65"/>
    </row>
    <row r="799" spans="8:47" s="58" customFormat="1" ht="15" customHeight="1">
      <c r="H799" s="64"/>
      <c r="I799" s="64"/>
      <c r="AR799" s="65"/>
      <c r="AS799" s="65"/>
      <c r="AT799" s="65"/>
      <c r="AU799" s="65"/>
    </row>
    <row r="800" spans="8:47" s="58" customFormat="1" ht="15" customHeight="1">
      <c r="H800" s="64"/>
      <c r="I800" s="64"/>
      <c r="AR800" s="65"/>
      <c r="AS800" s="65"/>
      <c r="AT800" s="65"/>
      <c r="AU800" s="65"/>
    </row>
    <row r="801" spans="8:47" s="58" customFormat="1" ht="15" customHeight="1">
      <c r="H801" s="64"/>
      <c r="I801" s="64"/>
      <c r="AR801" s="65"/>
      <c r="AS801" s="65"/>
      <c r="AT801" s="65"/>
      <c r="AU801" s="65"/>
    </row>
    <row r="802" spans="8:47" s="58" customFormat="1" ht="15" customHeight="1">
      <c r="H802" s="64"/>
      <c r="I802" s="64"/>
      <c r="AR802" s="65"/>
      <c r="AS802" s="65"/>
      <c r="AT802" s="65"/>
      <c r="AU802" s="65"/>
    </row>
    <row r="803" spans="8:47" s="58" customFormat="1" ht="15" customHeight="1">
      <c r="H803" s="64"/>
      <c r="I803" s="64"/>
      <c r="AR803" s="65"/>
      <c r="AS803" s="65"/>
      <c r="AT803" s="65"/>
      <c r="AU803" s="65"/>
    </row>
    <row r="804" spans="8:47" s="58" customFormat="1" ht="15" customHeight="1">
      <c r="H804" s="64"/>
      <c r="I804" s="64"/>
      <c r="AR804" s="65"/>
      <c r="AS804" s="65"/>
      <c r="AT804" s="65"/>
      <c r="AU804" s="65"/>
    </row>
    <row r="805" spans="8:47" s="58" customFormat="1" ht="15" customHeight="1">
      <c r="H805" s="64"/>
      <c r="I805" s="64"/>
      <c r="AR805" s="65"/>
      <c r="AS805" s="65"/>
      <c r="AT805" s="65"/>
      <c r="AU805" s="65"/>
    </row>
    <row r="806" spans="8:47" s="58" customFormat="1" ht="15" customHeight="1">
      <c r="H806" s="64"/>
      <c r="I806" s="64"/>
      <c r="AR806" s="65"/>
      <c r="AS806" s="65"/>
      <c r="AT806" s="65"/>
      <c r="AU806" s="65"/>
    </row>
    <row r="807" spans="8:47" s="58" customFormat="1" ht="15" customHeight="1">
      <c r="H807" s="64"/>
      <c r="I807" s="64"/>
      <c r="AR807" s="65"/>
      <c r="AS807" s="65"/>
      <c r="AT807" s="65"/>
      <c r="AU807" s="65"/>
    </row>
    <row r="808" spans="8:47" s="58" customFormat="1" ht="15" customHeight="1">
      <c r="H808" s="64"/>
      <c r="I808" s="64"/>
      <c r="AR808" s="65"/>
      <c r="AS808" s="65"/>
      <c r="AT808" s="65"/>
      <c r="AU808" s="65"/>
    </row>
    <row r="809" spans="8:47" s="58" customFormat="1" ht="15" customHeight="1">
      <c r="H809" s="64"/>
      <c r="I809" s="64"/>
      <c r="AR809" s="65"/>
      <c r="AS809" s="65"/>
      <c r="AT809" s="65"/>
      <c r="AU809" s="65"/>
    </row>
    <row r="810" spans="8:47" s="58" customFormat="1" ht="15" customHeight="1">
      <c r="H810" s="64"/>
      <c r="I810" s="64"/>
      <c r="AR810" s="65"/>
      <c r="AS810" s="65"/>
      <c r="AT810" s="65"/>
      <c r="AU810" s="65"/>
    </row>
    <row r="811" spans="8:47" s="58" customFormat="1" ht="15" customHeight="1">
      <c r="H811" s="64"/>
      <c r="I811" s="64"/>
      <c r="AR811" s="65"/>
      <c r="AS811" s="65"/>
      <c r="AT811" s="65"/>
      <c r="AU811" s="65"/>
    </row>
    <row r="812" spans="8:47" s="58" customFormat="1" ht="15" customHeight="1">
      <c r="H812" s="64"/>
      <c r="I812" s="64"/>
      <c r="AR812" s="65"/>
      <c r="AS812" s="65"/>
      <c r="AT812" s="65"/>
      <c r="AU812" s="65"/>
    </row>
    <row r="813" spans="8:47" s="58" customFormat="1" ht="15" customHeight="1">
      <c r="H813" s="64"/>
      <c r="I813" s="64"/>
      <c r="AR813" s="65"/>
      <c r="AS813" s="65"/>
      <c r="AT813" s="65"/>
      <c r="AU813" s="65"/>
    </row>
    <row r="814" spans="8:47" s="58" customFormat="1" ht="15" customHeight="1">
      <c r="H814" s="64"/>
      <c r="I814" s="64"/>
      <c r="AR814" s="65"/>
      <c r="AS814" s="65"/>
      <c r="AT814" s="65"/>
      <c r="AU814" s="65"/>
    </row>
    <row r="815" spans="8:47" s="58" customFormat="1" ht="15" customHeight="1">
      <c r="H815" s="64"/>
      <c r="I815" s="64"/>
      <c r="AR815" s="65"/>
      <c r="AS815" s="65"/>
      <c r="AT815" s="65"/>
      <c r="AU815" s="65"/>
    </row>
    <row r="816" spans="8:47" s="58" customFormat="1" ht="15" customHeight="1">
      <c r="H816" s="64"/>
      <c r="I816" s="64"/>
      <c r="AR816" s="65"/>
      <c r="AS816" s="65"/>
      <c r="AT816" s="65"/>
      <c r="AU816" s="65"/>
    </row>
    <row r="817" spans="8:47" s="58" customFormat="1" ht="15" customHeight="1">
      <c r="H817" s="64"/>
      <c r="I817" s="64"/>
      <c r="AR817" s="65"/>
      <c r="AS817" s="65"/>
      <c r="AT817" s="65"/>
      <c r="AU817" s="65"/>
    </row>
    <row r="818" spans="8:47" s="58" customFormat="1" ht="15" customHeight="1">
      <c r="H818" s="64"/>
      <c r="I818" s="64"/>
      <c r="AR818" s="65"/>
      <c r="AS818" s="65"/>
      <c r="AT818" s="65"/>
      <c r="AU818" s="65"/>
    </row>
    <row r="819" spans="8:47" s="58" customFormat="1" ht="15" customHeight="1">
      <c r="H819" s="64"/>
      <c r="I819" s="64"/>
      <c r="AR819" s="65"/>
      <c r="AS819" s="65"/>
      <c r="AT819" s="65"/>
      <c r="AU819" s="65"/>
    </row>
    <row r="820" spans="8:47" s="58" customFormat="1" ht="15" customHeight="1">
      <c r="H820" s="64"/>
      <c r="I820" s="64"/>
      <c r="AR820" s="65"/>
      <c r="AS820" s="65"/>
      <c r="AT820" s="65"/>
      <c r="AU820" s="65"/>
    </row>
    <row r="821" spans="8:47" s="58" customFormat="1" ht="15" customHeight="1">
      <c r="H821" s="64"/>
      <c r="I821" s="64"/>
      <c r="AR821" s="65"/>
      <c r="AS821" s="65"/>
      <c r="AT821" s="65"/>
      <c r="AU821" s="65"/>
    </row>
    <row r="822" spans="8:47" s="58" customFormat="1" ht="15" customHeight="1">
      <c r="H822" s="64"/>
      <c r="I822" s="64"/>
      <c r="AR822" s="65"/>
      <c r="AS822" s="65"/>
      <c r="AT822" s="65"/>
      <c r="AU822" s="65"/>
    </row>
    <row r="823" spans="8:47" s="58" customFormat="1" ht="15" customHeight="1">
      <c r="H823" s="64"/>
      <c r="I823" s="64"/>
      <c r="AR823" s="65"/>
      <c r="AS823" s="65"/>
      <c r="AT823" s="65"/>
      <c r="AU823" s="65"/>
    </row>
    <row r="824" spans="8:47" s="58" customFormat="1" ht="15" customHeight="1">
      <c r="H824" s="64"/>
      <c r="I824" s="64"/>
      <c r="AR824" s="65"/>
      <c r="AS824" s="65"/>
      <c r="AT824" s="65"/>
      <c r="AU824" s="65"/>
    </row>
    <row r="825" spans="8:47" s="58" customFormat="1" ht="15" customHeight="1">
      <c r="H825" s="64"/>
      <c r="I825" s="64"/>
      <c r="AR825" s="65"/>
      <c r="AS825" s="65"/>
      <c r="AT825" s="65"/>
      <c r="AU825" s="65"/>
    </row>
    <row r="826" spans="8:47" s="58" customFormat="1" ht="15" customHeight="1">
      <c r="H826" s="64"/>
      <c r="I826" s="64"/>
      <c r="AR826" s="65"/>
      <c r="AS826" s="65"/>
      <c r="AT826" s="65"/>
      <c r="AU826" s="65"/>
    </row>
    <row r="827" spans="8:47" s="58" customFormat="1" ht="15" customHeight="1">
      <c r="H827" s="64"/>
      <c r="I827" s="64"/>
      <c r="AR827" s="65"/>
      <c r="AS827" s="65"/>
      <c r="AT827" s="65"/>
      <c r="AU827" s="65"/>
    </row>
    <row r="828" spans="8:47" s="58" customFormat="1" ht="15" customHeight="1">
      <c r="H828" s="64"/>
      <c r="I828" s="64"/>
      <c r="AR828" s="65"/>
      <c r="AS828" s="65"/>
      <c r="AT828" s="65"/>
      <c r="AU828" s="65"/>
    </row>
    <row r="829" spans="8:47" s="58" customFormat="1" ht="15" customHeight="1">
      <c r="H829" s="64"/>
      <c r="I829" s="64"/>
      <c r="AR829" s="65"/>
      <c r="AS829" s="65"/>
      <c r="AT829" s="65"/>
      <c r="AU829" s="65"/>
    </row>
    <row r="830" spans="8:47" s="58" customFormat="1" ht="15" customHeight="1">
      <c r="H830" s="64"/>
      <c r="I830" s="64"/>
      <c r="AR830" s="65"/>
      <c r="AS830" s="65"/>
      <c r="AT830" s="65"/>
      <c r="AU830" s="65"/>
    </row>
    <row r="831" spans="8:47" s="58" customFormat="1" ht="15" customHeight="1">
      <c r="H831" s="64"/>
      <c r="I831" s="64"/>
      <c r="AR831" s="65"/>
      <c r="AS831" s="65"/>
      <c r="AT831" s="65"/>
      <c r="AU831" s="65"/>
    </row>
    <row r="832" spans="8:47" s="58" customFormat="1" ht="15" customHeight="1">
      <c r="H832" s="64"/>
      <c r="I832" s="64"/>
      <c r="AR832" s="65"/>
      <c r="AS832" s="65"/>
      <c r="AT832" s="65"/>
      <c r="AU832" s="65"/>
    </row>
    <row r="833" spans="8:47" s="58" customFormat="1" ht="15" customHeight="1">
      <c r="H833" s="64"/>
      <c r="I833" s="64"/>
      <c r="AR833" s="65"/>
      <c r="AS833" s="65"/>
      <c r="AT833" s="65"/>
      <c r="AU833" s="65"/>
    </row>
    <row r="834" spans="8:47" s="58" customFormat="1" ht="15" customHeight="1">
      <c r="H834" s="64"/>
      <c r="I834" s="64"/>
      <c r="AR834" s="65"/>
      <c r="AS834" s="65"/>
      <c r="AT834" s="65"/>
      <c r="AU834" s="65"/>
    </row>
    <row r="835" spans="8:47" s="58" customFormat="1" ht="15" customHeight="1">
      <c r="H835" s="64"/>
      <c r="I835" s="64"/>
      <c r="AR835" s="65"/>
      <c r="AS835" s="65"/>
      <c r="AT835" s="65"/>
      <c r="AU835" s="65"/>
    </row>
    <row r="836" spans="8:47" s="58" customFormat="1" ht="15" customHeight="1">
      <c r="H836" s="64"/>
      <c r="I836" s="64"/>
      <c r="AR836" s="65"/>
      <c r="AS836" s="65"/>
      <c r="AT836" s="65"/>
      <c r="AU836" s="65"/>
    </row>
    <row r="837" spans="8:47" s="58" customFormat="1" ht="15" customHeight="1">
      <c r="H837" s="64"/>
      <c r="I837" s="64"/>
      <c r="AR837" s="65"/>
      <c r="AS837" s="65"/>
      <c r="AT837" s="65"/>
      <c r="AU837" s="65"/>
    </row>
    <row r="838" spans="8:47" s="58" customFormat="1" ht="15" customHeight="1">
      <c r="H838" s="64"/>
      <c r="I838" s="64"/>
      <c r="AR838" s="65"/>
      <c r="AS838" s="65"/>
      <c r="AT838" s="65"/>
      <c r="AU838" s="65"/>
    </row>
    <row r="839" spans="8:47" s="58" customFormat="1" ht="15" customHeight="1">
      <c r="H839" s="64"/>
      <c r="I839" s="64"/>
      <c r="AR839" s="65"/>
      <c r="AS839" s="65"/>
      <c r="AT839" s="65"/>
      <c r="AU839" s="65"/>
    </row>
    <row r="840" spans="8:47" s="58" customFormat="1" ht="15" customHeight="1">
      <c r="H840" s="64"/>
      <c r="I840" s="64"/>
      <c r="AR840" s="65"/>
      <c r="AS840" s="65"/>
      <c r="AT840" s="65"/>
      <c r="AU840" s="65"/>
    </row>
    <row r="841" spans="8:47" s="58" customFormat="1" ht="15" customHeight="1">
      <c r="H841" s="64"/>
      <c r="I841" s="64"/>
      <c r="AR841" s="65"/>
      <c r="AS841" s="65"/>
      <c r="AT841" s="65"/>
      <c r="AU841" s="65"/>
    </row>
    <row r="842" spans="8:47" s="58" customFormat="1" ht="15" customHeight="1">
      <c r="H842" s="64"/>
      <c r="I842" s="64"/>
      <c r="AR842" s="65"/>
      <c r="AS842" s="65"/>
      <c r="AT842" s="65"/>
      <c r="AU842" s="65"/>
    </row>
    <row r="843" spans="8:47" s="58" customFormat="1" ht="15" customHeight="1">
      <c r="H843" s="64"/>
      <c r="I843" s="64"/>
      <c r="AR843" s="65"/>
      <c r="AS843" s="65"/>
      <c r="AT843" s="65"/>
      <c r="AU843" s="65"/>
    </row>
    <row r="844" spans="8:47" s="58" customFormat="1" ht="15" customHeight="1">
      <c r="H844" s="64"/>
      <c r="I844" s="64"/>
      <c r="AR844" s="65"/>
      <c r="AS844" s="65"/>
      <c r="AT844" s="65"/>
      <c r="AU844" s="65"/>
    </row>
    <row r="845" spans="8:47" s="58" customFormat="1" ht="15" customHeight="1">
      <c r="H845" s="64"/>
      <c r="I845" s="64"/>
      <c r="AR845" s="65"/>
      <c r="AS845" s="65"/>
      <c r="AT845" s="65"/>
      <c r="AU845" s="65"/>
    </row>
    <row r="846" spans="8:47" s="58" customFormat="1" ht="15" customHeight="1">
      <c r="H846" s="64"/>
      <c r="I846" s="64"/>
      <c r="AR846" s="65"/>
      <c r="AS846" s="65"/>
      <c r="AT846" s="65"/>
      <c r="AU846" s="65"/>
    </row>
    <row r="847" spans="8:47" s="58" customFormat="1" ht="15" customHeight="1">
      <c r="H847" s="64"/>
      <c r="I847" s="64"/>
      <c r="AR847" s="65"/>
      <c r="AS847" s="65"/>
      <c r="AT847" s="65"/>
      <c r="AU847" s="65"/>
    </row>
    <row r="848" spans="8:47" s="58" customFormat="1" ht="15" customHeight="1">
      <c r="H848" s="64"/>
      <c r="I848" s="64"/>
      <c r="AR848" s="65"/>
      <c r="AS848" s="65"/>
      <c r="AT848" s="65"/>
      <c r="AU848" s="65"/>
    </row>
    <row r="849" spans="8:47" s="58" customFormat="1" ht="15" customHeight="1">
      <c r="H849" s="64"/>
      <c r="I849" s="64"/>
      <c r="AR849" s="65"/>
      <c r="AS849" s="65"/>
      <c r="AT849" s="65"/>
      <c r="AU849" s="65"/>
    </row>
    <row r="850" spans="8:47" s="58" customFormat="1" ht="15" customHeight="1">
      <c r="H850" s="64"/>
      <c r="I850" s="64"/>
      <c r="AR850" s="65"/>
      <c r="AS850" s="65"/>
      <c r="AT850" s="65"/>
      <c r="AU850" s="65"/>
    </row>
    <row r="851" spans="8:47" s="58" customFormat="1" ht="15" customHeight="1">
      <c r="H851" s="64"/>
      <c r="I851" s="64"/>
      <c r="AR851" s="65"/>
      <c r="AS851" s="65"/>
      <c r="AT851" s="65"/>
      <c r="AU851" s="65"/>
    </row>
    <row r="852" spans="8:47" s="58" customFormat="1" ht="15" customHeight="1">
      <c r="H852" s="64"/>
      <c r="I852" s="64"/>
      <c r="AR852" s="65"/>
      <c r="AS852" s="65"/>
      <c r="AT852" s="65"/>
      <c r="AU852" s="65"/>
    </row>
    <row r="853" spans="8:47" s="58" customFormat="1" ht="15" customHeight="1">
      <c r="H853" s="64"/>
      <c r="I853" s="64"/>
      <c r="AR853" s="65"/>
      <c r="AS853" s="65"/>
      <c r="AT853" s="65"/>
      <c r="AU853" s="65"/>
    </row>
    <row r="854" spans="8:47" s="58" customFormat="1" ht="15" customHeight="1">
      <c r="H854" s="64"/>
      <c r="I854" s="64"/>
      <c r="AR854" s="65"/>
      <c r="AS854" s="65"/>
      <c r="AT854" s="65"/>
      <c r="AU854" s="65"/>
    </row>
    <row r="855" spans="8:47" s="58" customFormat="1" ht="15" customHeight="1">
      <c r="H855" s="64"/>
      <c r="I855" s="64"/>
      <c r="AR855" s="65"/>
      <c r="AS855" s="65"/>
      <c r="AT855" s="65"/>
      <c r="AU855" s="65"/>
    </row>
    <row r="856" spans="8:47" s="58" customFormat="1" ht="15" customHeight="1">
      <c r="H856" s="64"/>
      <c r="I856" s="64"/>
      <c r="AR856" s="65"/>
      <c r="AS856" s="65"/>
      <c r="AT856" s="65"/>
      <c r="AU856" s="65"/>
    </row>
    <row r="857" spans="8:47" s="58" customFormat="1" ht="15" customHeight="1">
      <c r="H857" s="64"/>
      <c r="I857" s="64"/>
      <c r="AR857" s="65"/>
      <c r="AS857" s="65"/>
      <c r="AT857" s="65"/>
      <c r="AU857" s="65"/>
    </row>
    <row r="858" spans="8:47" s="58" customFormat="1" ht="15" customHeight="1">
      <c r="H858" s="64"/>
      <c r="I858" s="64"/>
      <c r="AR858" s="65"/>
      <c r="AS858" s="65"/>
      <c r="AT858" s="65"/>
      <c r="AU858" s="65"/>
    </row>
    <row r="859" spans="8:47" s="58" customFormat="1" ht="15" customHeight="1">
      <c r="H859" s="64"/>
      <c r="I859" s="64"/>
      <c r="AR859" s="65"/>
      <c r="AS859" s="65"/>
      <c r="AT859" s="65"/>
      <c r="AU859" s="65"/>
    </row>
    <row r="860" spans="8:47" s="58" customFormat="1" ht="15" customHeight="1">
      <c r="H860" s="64"/>
      <c r="I860" s="64"/>
      <c r="AR860" s="65"/>
      <c r="AS860" s="65"/>
      <c r="AT860" s="65"/>
      <c r="AU860" s="65"/>
    </row>
    <row r="861" spans="8:47" s="58" customFormat="1" ht="15" customHeight="1">
      <c r="H861" s="64"/>
      <c r="I861" s="64"/>
      <c r="AR861" s="65"/>
      <c r="AS861" s="65"/>
      <c r="AT861" s="65"/>
      <c r="AU861" s="65"/>
    </row>
    <row r="862" spans="8:47" s="58" customFormat="1" ht="15" customHeight="1">
      <c r="H862" s="64"/>
      <c r="I862" s="64"/>
      <c r="AR862" s="65"/>
      <c r="AS862" s="65"/>
      <c r="AT862" s="65"/>
      <c r="AU862" s="65"/>
    </row>
    <row r="863" spans="8:47" s="58" customFormat="1" ht="15" customHeight="1">
      <c r="H863" s="64"/>
      <c r="I863" s="64"/>
      <c r="AR863" s="65"/>
      <c r="AS863" s="65"/>
      <c r="AT863" s="65"/>
      <c r="AU863" s="65"/>
    </row>
    <row r="864" spans="8:47" s="58" customFormat="1" ht="15" customHeight="1">
      <c r="H864" s="64"/>
      <c r="I864" s="64"/>
      <c r="AR864" s="65"/>
      <c r="AS864" s="65"/>
      <c r="AT864" s="65"/>
      <c r="AU864" s="65"/>
    </row>
    <row r="865" spans="8:47" s="58" customFormat="1" ht="15" customHeight="1">
      <c r="H865" s="64"/>
      <c r="I865" s="64"/>
      <c r="AR865" s="65"/>
      <c r="AS865" s="65"/>
      <c r="AT865" s="65"/>
      <c r="AU865" s="65"/>
    </row>
    <row r="866" spans="8:47" s="58" customFormat="1" ht="15" customHeight="1">
      <c r="H866" s="64"/>
      <c r="I866" s="64"/>
      <c r="AR866" s="65"/>
      <c r="AS866" s="65"/>
      <c r="AT866" s="65"/>
      <c r="AU866" s="65"/>
    </row>
    <row r="867" spans="8:47" s="58" customFormat="1" ht="15" customHeight="1">
      <c r="H867" s="64"/>
      <c r="I867" s="64"/>
      <c r="AR867" s="65"/>
      <c r="AS867" s="65"/>
      <c r="AT867" s="65"/>
      <c r="AU867" s="65"/>
    </row>
    <row r="868" spans="8:47" s="58" customFormat="1" ht="15" customHeight="1">
      <c r="H868" s="64"/>
      <c r="I868" s="64"/>
      <c r="AR868" s="65"/>
      <c r="AS868" s="65"/>
      <c r="AT868" s="65"/>
      <c r="AU868" s="65"/>
    </row>
    <row r="869" spans="8:47" s="58" customFormat="1" ht="15" customHeight="1">
      <c r="H869" s="64"/>
      <c r="I869" s="64"/>
      <c r="AR869" s="65"/>
      <c r="AS869" s="65"/>
      <c r="AT869" s="65"/>
      <c r="AU869" s="65"/>
    </row>
    <row r="870" spans="8:47" s="58" customFormat="1" ht="15" customHeight="1">
      <c r="H870" s="64"/>
      <c r="I870" s="64"/>
      <c r="AR870" s="65"/>
      <c r="AS870" s="65"/>
      <c r="AT870" s="65"/>
      <c r="AU870" s="65"/>
    </row>
    <row r="871" spans="8:47" s="58" customFormat="1" ht="15" customHeight="1">
      <c r="H871" s="64"/>
      <c r="I871" s="64"/>
      <c r="AR871" s="65"/>
      <c r="AS871" s="65"/>
      <c r="AT871" s="65"/>
      <c r="AU871" s="65"/>
    </row>
    <row r="872" spans="8:47" s="58" customFormat="1" ht="15" customHeight="1">
      <c r="H872" s="64"/>
      <c r="I872" s="64"/>
      <c r="AR872" s="65"/>
      <c r="AS872" s="65"/>
      <c r="AT872" s="65"/>
      <c r="AU872" s="65"/>
    </row>
    <row r="873" spans="8:47" s="58" customFormat="1" ht="15" customHeight="1">
      <c r="H873" s="64"/>
      <c r="I873" s="64"/>
      <c r="AR873" s="65"/>
      <c r="AS873" s="65"/>
      <c r="AT873" s="65"/>
      <c r="AU873" s="65"/>
    </row>
    <row r="874" spans="8:47" s="58" customFormat="1" ht="15" customHeight="1">
      <c r="H874" s="64"/>
      <c r="I874" s="64"/>
      <c r="AR874" s="65"/>
      <c r="AS874" s="65"/>
      <c r="AT874" s="65"/>
      <c r="AU874" s="65"/>
    </row>
    <row r="875" spans="8:47" s="58" customFormat="1" ht="15" customHeight="1">
      <c r="H875" s="64"/>
      <c r="I875" s="64"/>
      <c r="AR875" s="65"/>
      <c r="AS875" s="65"/>
      <c r="AT875" s="65"/>
      <c r="AU875" s="65"/>
    </row>
    <row r="876" spans="8:47" s="58" customFormat="1" ht="15" customHeight="1">
      <c r="H876" s="64"/>
      <c r="I876" s="64"/>
      <c r="AR876" s="65"/>
      <c r="AS876" s="65"/>
      <c r="AT876" s="65"/>
      <c r="AU876" s="65"/>
    </row>
    <row r="877" spans="8:47" s="58" customFormat="1" ht="15" customHeight="1">
      <c r="H877" s="64"/>
      <c r="I877" s="64"/>
      <c r="AR877" s="65"/>
      <c r="AS877" s="65"/>
      <c r="AT877" s="65"/>
      <c r="AU877" s="65"/>
    </row>
    <row r="878" spans="8:47" s="58" customFormat="1" ht="15" customHeight="1">
      <c r="H878" s="64"/>
      <c r="I878" s="64"/>
      <c r="AR878" s="65"/>
      <c r="AS878" s="65"/>
      <c r="AT878" s="65"/>
      <c r="AU878" s="65"/>
    </row>
    <row r="879" spans="8:47" s="58" customFormat="1" ht="15" customHeight="1">
      <c r="H879" s="64"/>
      <c r="I879" s="64"/>
      <c r="AR879" s="65"/>
      <c r="AS879" s="65"/>
      <c r="AT879" s="65"/>
      <c r="AU879" s="65"/>
    </row>
    <row r="880" spans="8:47" s="58" customFormat="1" ht="15" customHeight="1">
      <c r="H880" s="64"/>
      <c r="I880" s="64"/>
      <c r="AR880" s="65"/>
      <c r="AS880" s="65"/>
      <c r="AT880" s="65"/>
      <c r="AU880" s="65"/>
    </row>
    <row r="881" spans="8:47" s="58" customFormat="1" ht="15" customHeight="1">
      <c r="H881" s="64"/>
      <c r="I881" s="64"/>
      <c r="AR881" s="65"/>
      <c r="AS881" s="65"/>
      <c r="AT881" s="65"/>
      <c r="AU881" s="65"/>
    </row>
    <row r="882" spans="8:47" s="58" customFormat="1" ht="15" customHeight="1">
      <c r="H882" s="64"/>
      <c r="I882" s="64"/>
      <c r="AR882" s="65"/>
      <c r="AS882" s="65"/>
      <c r="AT882" s="65"/>
      <c r="AU882" s="65"/>
    </row>
    <row r="883" spans="8:47" s="58" customFormat="1" ht="15" customHeight="1">
      <c r="H883" s="64"/>
      <c r="I883" s="64"/>
      <c r="AR883" s="65"/>
      <c r="AS883" s="65"/>
      <c r="AT883" s="65"/>
      <c r="AU883" s="65"/>
    </row>
    <row r="884" spans="8:47" s="58" customFormat="1" ht="15" customHeight="1">
      <c r="H884" s="64"/>
      <c r="I884" s="64"/>
      <c r="AR884" s="65"/>
      <c r="AS884" s="65"/>
      <c r="AT884" s="65"/>
      <c r="AU884" s="65"/>
    </row>
    <row r="885" spans="8:47" s="58" customFormat="1" ht="15" customHeight="1">
      <c r="H885" s="64"/>
      <c r="I885" s="64"/>
      <c r="AR885" s="65"/>
      <c r="AS885" s="65"/>
      <c r="AT885" s="65"/>
      <c r="AU885" s="65"/>
    </row>
    <row r="886" spans="8:47" s="58" customFormat="1" ht="15" customHeight="1">
      <c r="H886" s="64"/>
      <c r="I886" s="64"/>
      <c r="AR886" s="65"/>
      <c r="AS886" s="65"/>
      <c r="AT886" s="65"/>
      <c r="AU886" s="65"/>
    </row>
    <row r="887" spans="8:47" s="58" customFormat="1" ht="15" customHeight="1">
      <c r="H887" s="64"/>
      <c r="I887" s="64"/>
      <c r="AR887" s="65"/>
      <c r="AS887" s="65"/>
      <c r="AT887" s="65"/>
      <c r="AU887" s="65"/>
    </row>
    <row r="888" spans="8:47" s="58" customFormat="1" ht="15" customHeight="1">
      <c r="H888" s="64"/>
      <c r="I888" s="64"/>
      <c r="AR888" s="65"/>
      <c r="AS888" s="65"/>
      <c r="AT888" s="65"/>
      <c r="AU888" s="65"/>
    </row>
    <row r="889" spans="8:47" s="58" customFormat="1" ht="15" customHeight="1">
      <c r="H889" s="64"/>
      <c r="I889" s="64"/>
      <c r="AR889" s="65"/>
      <c r="AS889" s="65"/>
      <c r="AT889" s="65"/>
      <c r="AU889" s="65"/>
    </row>
    <row r="890" spans="8:47" s="58" customFormat="1" ht="15" customHeight="1">
      <c r="H890" s="64"/>
      <c r="I890" s="64"/>
      <c r="AR890" s="65"/>
      <c r="AS890" s="65"/>
      <c r="AT890" s="65"/>
      <c r="AU890" s="65"/>
    </row>
    <row r="891" spans="8:47" s="58" customFormat="1" ht="15" customHeight="1">
      <c r="H891" s="64"/>
      <c r="I891" s="64"/>
      <c r="AR891" s="65"/>
      <c r="AS891" s="65"/>
      <c r="AT891" s="65"/>
      <c r="AU891" s="65"/>
    </row>
    <row r="892" spans="8:47" s="58" customFormat="1" ht="15" customHeight="1">
      <c r="H892" s="64"/>
      <c r="I892" s="64"/>
      <c r="AR892" s="65"/>
      <c r="AS892" s="65"/>
      <c r="AT892" s="65"/>
      <c r="AU892" s="65"/>
    </row>
    <row r="893" spans="8:47" s="58" customFormat="1" ht="15" customHeight="1">
      <c r="H893" s="64"/>
      <c r="I893" s="64"/>
      <c r="AR893" s="65"/>
      <c r="AS893" s="65"/>
      <c r="AT893" s="65"/>
      <c r="AU893" s="65"/>
    </row>
    <row r="894" spans="8:47" s="58" customFormat="1" ht="15" customHeight="1">
      <c r="H894" s="64"/>
      <c r="I894" s="64"/>
      <c r="AR894" s="65"/>
      <c r="AS894" s="65"/>
      <c r="AT894" s="65"/>
      <c r="AU894" s="65"/>
    </row>
    <row r="895" spans="8:47" s="58" customFormat="1" ht="15" customHeight="1">
      <c r="H895" s="64"/>
      <c r="I895" s="64"/>
      <c r="AR895" s="65"/>
      <c r="AS895" s="65"/>
      <c r="AT895" s="65"/>
      <c r="AU895" s="65"/>
    </row>
    <row r="896" spans="8:47" s="58" customFormat="1" ht="15" customHeight="1">
      <c r="H896" s="64"/>
      <c r="I896" s="64"/>
      <c r="AR896" s="65"/>
      <c r="AS896" s="65"/>
      <c r="AT896" s="65"/>
      <c r="AU896" s="65"/>
    </row>
    <row r="897" spans="8:47" s="58" customFormat="1" ht="15" customHeight="1">
      <c r="H897" s="64"/>
      <c r="I897" s="64"/>
      <c r="AR897" s="65"/>
      <c r="AS897" s="65"/>
      <c r="AT897" s="65"/>
      <c r="AU897" s="65"/>
    </row>
    <row r="898" spans="8:47" s="58" customFormat="1" ht="15" customHeight="1">
      <c r="H898" s="64"/>
      <c r="I898" s="64"/>
      <c r="AR898" s="65"/>
      <c r="AS898" s="65"/>
      <c r="AT898" s="65"/>
      <c r="AU898" s="65"/>
    </row>
    <row r="899" spans="8:47" s="58" customFormat="1" ht="15" customHeight="1">
      <c r="H899" s="64"/>
      <c r="I899" s="64"/>
      <c r="AR899" s="65"/>
      <c r="AS899" s="65"/>
      <c r="AT899" s="65"/>
      <c r="AU899" s="65"/>
    </row>
    <row r="900" spans="8:47" s="58" customFormat="1" ht="15" customHeight="1">
      <c r="H900" s="64"/>
      <c r="I900" s="64"/>
      <c r="AR900" s="65"/>
      <c r="AS900" s="65"/>
      <c r="AT900" s="65"/>
      <c r="AU900" s="65"/>
    </row>
    <row r="901" spans="8:47" s="58" customFormat="1" ht="15" customHeight="1">
      <c r="H901" s="64"/>
      <c r="I901" s="64"/>
      <c r="AR901" s="65"/>
      <c r="AS901" s="65"/>
      <c r="AT901" s="65"/>
      <c r="AU901" s="65"/>
    </row>
    <row r="902" spans="8:47" s="58" customFormat="1" ht="15" customHeight="1">
      <c r="H902" s="64"/>
      <c r="I902" s="64"/>
      <c r="AR902" s="65"/>
      <c r="AS902" s="65"/>
      <c r="AT902" s="65"/>
      <c r="AU902" s="65"/>
    </row>
    <row r="903" spans="8:47" s="58" customFormat="1" ht="15" customHeight="1">
      <c r="H903" s="64"/>
      <c r="I903" s="64"/>
      <c r="AR903" s="65"/>
      <c r="AS903" s="65"/>
      <c r="AT903" s="65"/>
      <c r="AU903" s="65"/>
    </row>
    <row r="904" spans="8:47" s="58" customFormat="1" ht="15" customHeight="1">
      <c r="H904" s="64"/>
      <c r="I904" s="64"/>
      <c r="AR904" s="65"/>
      <c r="AS904" s="65"/>
      <c r="AT904" s="65"/>
      <c r="AU904" s="65"/>
    </row>
    <row r="905" spans="8:47" s="58" customFormat="1" ht="15" customHeight="1">
      <c r="H905" s="64"/>
      <c r="I905" s="64"/>
      <c r="AR905" s="65"/>
      <c r="AS905" s="65"/>
      <c r="AT905" s="65"/>
      <c r="AU905" s="65"/>
    </row>
    <row r="906" spans="8:47" s="58" customFormat="1" ht="15" customHeight="1">
      <c r="H906" s="64"/>
      <c r="I906" s="64"/>
      <c r="AR906" s="65"/>
      <c r="AS906" s="65"/>
      <c r="AT906" s="65"/>
      <c r="AU906" s="65"/>
    </row>
    <row r="907" spans="8:47" s="58" customFormat="1" ht="15" customHeight="1">
      <c r="H907" s="64"/>
      <c r="I907" s="64"/>
      <c r="AR907" s="65"/>
      <c r="AS907" s="65"/>
      <c r="AT907" s="65"/>
      <c r="AU907" s="65"/>
    </row>
    <row r="908" spans="8:47" s="58" customFormat="1" ht="15" customHeight="1">
      <c r="H908" s="64"/>
      <c r="I908" s="64"/>
      <c r="AR908" s="65"/>
      <c r="AS908" s="65"/>
      <c r="AT908" s="65"/>
      <c r="AU908" s="65"/>
    </row>
    <row r="909" spans="8:47" s="58" customFormat="1" ht="15" customHeight="1">
      <c r="H909" s="64"/>
      <c r="I909" s="64"/>
      <c r="AR909" s="65"/>
      <c r="AS909" s="65"/>
      <c r="AT909" s="65"/>
      <c r="AU909" s="65"/>
    </row>
    <row r="910" spans="8:47" s="58" customFormat="1" ht="15" customHeight="1">
      <c r="H910" s="64"/>
      <c r="I910" s="64"/>
      <c r="AR910" s="65"/>
      <c r="AS910" s="65"/>
      <c r="AT910" s="65"/>
      <c r="AU910" s="65"/>
    </row>
    <row r="911" spans="8:47" s="58" customFormat="1" ht="15" customHeight="1">
      <c r="H911" s="64"/>
      <c r="I911" s="64"/>
      <c r="AR911" s="65"/>
      <c r="AS911" s="65"/>
      <c r="AT911" s="65"/>
      <c r="AU911" s="65"/>
    </row>
    <row r="912" spans="8:47" s="58" customFormat="1" ht="15" customHeight="1">
      <c r="H912" s="64"/>
      <c r="I912" s="64"/>
      <c r="AR912" s="65"/>
      <c r="AS912" s="65"/>
      <c r="AT912" s="65"/>
      <c r="AU912" s="65"/>
    </row>
    <row r="913" spans="8:47" s="58" customFormat="1" ht="15" customHeight="1">
      <c r="H913" s="64"/>
      <c r="I913" s="64"/>
      <c r="AR913" s="65"/>
      <c r="AS913" s="65"/>
      <c r="AT913" s="65"/>
      <c r="AU913" s="65"/>
    </row>
    <row r="914" spans="8:47" s="58" customFormat="1" ht="15" customHeight="1">
      <c r="H914" s="64"/>
      <c r="I914" s="64"/>
      <c r="AR914" s="65"/>
      <c r="AS914" s="65"/>
      <c r="AT914" s="65"/>
      <c r="AU914" s="65"/>
    </row>
    <row r="915" spans="8:47" s="58" customFormat="1" ht="15" customHeight="1">
      <c r="H915" s="64"/>
      <c r="I915" s="64"/>
      <c r="AR915" s="65"/>
      <c r="AS915" s="65"/>
      <c r="AT915" s="65"/>
      <c r="AU915" s="65"/>
    </row>
    <row r="916" spans="8:47" s="58" customFormat="1" ht="15" customHeight="1">
      <c r="H916" s="64"/>
      <c r="I916" s="64"/>
      <c r="AR916" s="65"/>
      <c r="AS916" s="65"/>
      <c r="AT916" s="65"/>
      <c r="AU916" s="65"/>
    </row>
    <row r="917" spans="8:47" s="58" customFormat="1" ht="15" customHeight="1">
      <c r="H917" s="64"/>
      <c r="I917" s="64"/>
      <c r="AR917" s="65"/>
      <c r="AS917" s="65"/>
      <c r="AT917" s="65"/>
      <c r="AU917" s="65"/>
    </row>
    <row r="918" spans="8:47" s="58" customFormat="1" ht="15" customHeight="1">
      <c r="H918" s="64"/>
      <c r="I918" s="64"/>
      <c r="AR918" s="65"/>
      <c r="AS918" s="65"/>
      <c r="AT918" s="65"/>
      <c r="AU918" s="65"/>
    </row>
    <row r="919" spans="8:47" s="58" customFormat="1" ht="15" customHeight="1">
      <c r="H919" s="64"/>
      <c r="I919" s="64"/>
      <c r="AR919" s="65"/>
      <c r="AS919" s="65"/>
      <c r="AT919" s="65"/>
      <c r="AU919" s="65"/>
    </row>
  </sheetData>
  <mergeCells count="26">
    <mergeCell ref="C25:D25"/>
    <mergeCell ref="F14:I14"/>
    <mergeCell ref="F15:I15"/>
    <mergeCell ref="F16:I16"/>
    <mergeCell ref="F17:I17"/>
    <mergeCell ref="F18:I18"/>
    <mergeCell ref="F19:I19"/>
    <mergeCell ref="F20:I20"/>
    <mergeCell ref="F21:I21"/>
    <mergeCell ref="F22:I22"/>
    <mergeCell ref="F23:I23"/>
    <mergeCell ref="F24:I24"/>
    <mergeCell ref="F25:I25"/>
    <mergeCell ref="C20:D20"/>
    <mergeCell ref="C21:D21"/>
    <mergeCell ref="C22:D22"/>
    <mergeCell ref="B2:I2"/>
    <mergeCell ref="C23:D23"/>
    <mergeCell ref="C24:D24"/>
    <mergeCell ref="B11:D11"/>
    <mergeCell ref="C14:D14"/>
    <mergeCell ref="C15:D15"/>
    <mergeCell ref="C16:D16"/>
    <mergeCell ref="C17:D17"/>
    <mergeCell ref="C18:D18"/>
    <mergeCell ref="C19:D19"/>
  </mergeCells>
  <conditionalFormatting sqref="D4">
    <cfRule type="colorScale" priority="1">
      <colorScale>
        <cfvo type="min"/>
        <cfvo type="percentile" val="50"/>
        <cfvo type="max"/>
        <color rgb="FFD93030"/>
        <color rgb="FFFFAA17"/>
        <color rgb="FFB7DF72"/>
      </colorScale>
    </cfRule>
  </conditionalFormatting>
  <conditionalFormatting sqref="K2">
    <cfRule type="iconSet" priority="2">
      <iconSet iconSet="3Arrows">
        <cfvo type="percent" val="0"/>
        <cfvo type="percent" val="33"/>
        <cfvo type="percent" val="67"/>
      </iconSet>
    </cfRule>
  </conditionalFormatting>
  <printOptions horizontalCentered="1" verticalCentered="1"/>
  <pageMargins left="0.7" right="0.7" top="1" bottom="0.75" header="0.511811023622047" footer="0.511811023622047"/>
  <pageSetup scale="10" orientation="landscape" horizontalDpi="300" verticalDpi="300" r:id="rId1"/>
  <headerFooter>
    <oddFooter>&amp;CVERITE.ORG - EPP MATRIX CHECKLIST &amp;D | &amp;T</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D7686-6E64-4D28-A6EE-CB7F165F7611}">
  <sheetPr>
    <tabColor rgb="FF2E6E7E"/>
    <outlinePr showOutlineSymbols="0"/>
  </sheetPr>
  <dimension ref="A1:AK144"/>
  <sheetViews>
    <sheetView showFormulas="1" showGridLines="0" tabSelected="1" showOutlineSymbols="0" topLeftCell="C7" zoomScale="50" zoomScaleNormal="50" workbookViewId="0">
      <selection activeCell="C15" sqref="C15"/>
    </sheetView>
  </sheetViews>
  <sheetFormatPr defaultColWidth="8.85546875" defaultRowHeight="18"/>
  <cols>
    <col min="1" max="1" width="11.5703125" style="54" customWidth="1"/>
    <col min="2" max="2" width="12" style="160" customWidth="1"/>
    <col min="3" max="3" width="165.42578125" style="161" customWidth="1"/>
    <col min="4" max="4" width="13.42578125" style="160" hidden="1" customWidth="1"/>
    <col min="5" max="5" width="10.28515625" style="160" hidden="1" customWidth="1"/>
    <col min="6" max="6" width="18.28515625" style="160" hidden="1" customWidth="1"/>
    <col min="7" max="7" width="19" style="160" hidden="1" customWidth="1"/>
    <col min="8" max="8" width="26.28515625" style="162" customWidth="1"/>
    <col min="9" max="9" width="17.85546875" style="162" hidden="1" customWidth="1"/>
    <col min="10" max="37" width="8.85546875" style="54"/>
    <col min="38" max="16384" width="8.85546875" style="147"/>
  </cols>
  <sheetData>
    <row r="1" spans="1:37" s="54" customFormat="1" ht="95.25" customHeight="1">
      <c r="B1" s="165" t="s">
        <v>153</v>
      </c>
      <c r="C1" s="166"/>
      <c r="D1" s="166"/>
      <c r="E1" s="166"/>
      <c r="F1" s="166"/>
      <c r="G1" s="166"/>
      <c r="H1" s="166"/>
      <c r="I1" s="56"/>
    </row>
    <row r="2" spans="1:37" s="54" customFormat="1" ht="9" customHeight="1">
      <c r="A2" s="68"/>
      <c r="B2" s="69"/>
      <c r="C2" s="97"/>
      <c r="D2" s="69"/>
      <c r="E2" s="69"/>
      <c r="F2" s="69"/>
      <c r="G2" s="69"/>
      <c r="H2" s="69"/>
      <c r="I2" s="69"/>
    </row>
    <row r="3" spans="1:37" s="54" customFormat="1" ht="37.5" customHeight="1">
      <c r="A3" s="68"/>
      <c r="B3" s="167" t="s">
        <v>154</v>
      </c>
      <c r="C3" s="167"/>
      <c r="D3" s="167"/>
      <c r="E3" s="167"/>
      <c r="F3" s="167"/>
      <c r="G3" s="167"/>
      <c r="H3" s="167"/>
      <c r="I3" s="98"/>
    </row>
    <row r="4" spans="1:37" s="102" customFormat="1" ht="30" customHeight="1">
      <c r="A4" s="68"/>
      <c r="B4" s="99" t="s">
        <v>155</v>
      </c>
      <c r="C4" s="100" t="s">
        <v>156</v>
      </c>
      <c r="D4" s="99" t="s">
        <v>157</v>
      </c>
      <c r="E4" s="99" t="s">
        <v>158</v>
      </c>
      <c r="F4" s="99" t="s">
        <v>159</v>
      </c>
      <c r="G4" s="99" t="s">
        <v>160</v>
      </c>
      <c r="H4" s="101" t="s">
        <v>50</v>
      </c>
      <c r="I4" s="99" t="s">
        <v>161</v>
      </c>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row>
    <row r="5" spans="1:37" s="55" customFormat="1" ht="231" customHeight="1">
      <c r="A5" s="68"/>
      <c r="B5" s="103">
        <v>101</v>
      </c>
      <c r="C5" s="104" t="s">
        <v>162</v>
      </c>
      <c r="D5" s="105">
        <v>25</v>
      </c>
      <c r="E5" s="105" t="s">
        <v>163</v>
      </c>
      <c r="F5" s="105">
        <f>IF(LOWER(H5)="fully Implemented",1,0)</f>
        <v>0</v>
      </c>
      <c r="G5" s="106" cm="1">
        <f t="array" ref="G5">_xlfn.SWITCH(H5,"Fully Implemented",1,"In Progress",0.5,"No started",0,0)*D5</f>
        <v>0</v>
      </c>
      <c r="H5" s="107" t="s">
        <v>164</v>
      </c>
      <c r="I5" s="104" t="str">
        <f>IF(H5&lt;&gt;"Fully Implemented",CONCATENATE(B5,","),"")</f>
        <v>101,</v>
      </c>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row>
    <row r="6" spans="1:37" s="102" customFormat="1" ht="66.75" customHeight="1">
      <c r="A6" s="68"/>
      <c r="B6" s="108">
        <v>102</v>
      </c>
      <c r="C6" s="109" t="s">
        <v>165</v>
      </c>
      <c r="D6" s="110">
        <v>25</v>
      </c>
      <c r="E6" s="110" t="s">
        <v>163</v>
      </c>
      <c r="F6" s="110">
        <f t="shared" ref="F6:F8" si="0">IF(LOWER(H6)="fully Implemented",1,0)</f>
        <v>0</v>
      </c>
      <c r="G6" s="110" cm="1">
        <f t="array" ref="G6">_xlfn.SWITCH(H6,"Fully Implemented",1,"In Progress",0.5,"No started",0,0)*D6</f>
        <v>0</v>
      </c>
      <c r="H6" s="111" t="s">
        <v>164</v>
      </c>
      <c r="I6" s="109" t="str">
        <f t="shared" ref="I6:I8" si="1">IF(H6&lt;&gt;"Fully Implemented",CONCATENATE(B6,","),"")</f>
        <v>102,</v>
      </c>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row>
    <row r="7" spans="1:37" s="55" customFormat="1" ht="68.25" customHeight="1">
      <c r="A7" s="68"/>
      <c r="B7" s="103">
        <v>103</v>
      </c>
      <c r="C7" s="163" t="s">
        <v>166</v>
      </c>
      <c r="D7" s="105">
        <v>25</v>
      </c>
      <c r="E7" s="105" t="s">
        <v>163</v>
      </c>
      <c r="F7" s="105">
        <f t="shared" si="0"/>
        <v>0</v>
      </c>
      <c r="G7" s="105" cm="1">
        <f t="array" ref="G7">_xlfn.SWITCH(H7,"Fully Implemented",1,"In Progress",0.5,"No started",0,0)*D7</f>
        <v>0</v>
      </c>
      <c r="H7" s="111" t="s">
        <v>164</v>
      </c>
      <c r="I7" s="104" t="str">
        <f t="shared" si="1"/>
        <v>103,</v>
      </c>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row>
    <row r="8" spans="1:37" s="102" customFormat="1" ht="59.25" customHeight="1">
      <c r="A8" s="68"/>
      <c r="B8" s="108">
        <v>104</v>
      </c>
      <c r="C8" s="109" t="s">
        <v>167</v>
      </c>
      <c r="D8" s="110">
        <v>25</v>
      </c>
      <c r="E8" s="110" t="s">
        <v>163</v>
      </c>
      <c r="F8" s="110">
        <f t="shared" si="0"/>
        <v>0</v>
      </c>
      <c r="G8" s="110" cm="1">
        <f t="array" ref="G8">_xlfn.SWITCH(H8,"Fully Implemented",1,"In Progress",0.5,"No started",0,0)*D8</f>
        <v>0</v>
      </c>
      <c r="H8" s="111" t="s">
        <v>164</v>
      </c>
      <c r="I8" s="109" t="str">
        <f t="shared" si="1"/>
        <v>104,</v>
      </c>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row>
    <row r="9" spans="1:37" s="54" customFormat="1" ht="22.5" customHeight="1">
      <c r="A9" s="68"/>
      <c r="B9" s="69"/>
      <c r="C9" s="97"/>
      <c r="D9" s="112"/>
      <c r="E9" s="69"/>
      <c r="F9" s="69"/>
      <c r="G9" s="113"/>
      <c r="H9" s="69"/>
      <c r="I9" s="69"/>
    </row>
    <row r="10" spans="1:37" s="54" customFormat="1" ht="22.5" customHeight="1">
      <c r="A10" s="68"/>
      <c r="B10" s="69"/>
      <c r="C10" s="97"/>
      <c r="D10" s="69"/>
      <c r="E10" s="69"/>
      <c r="F10" s="69"/>
      <c r="G10" s="113"/>
      <c r="H10" s="69"/>
      <c r="I10" s="69"/>
    </row>
    <row r="11" spans="1:37" s="54" customFormat="1" ht="22.5" customHeight="1">
      <c r="A11" s="68"/>
      <c r="B11" s="69"/>
      <c r="C11" s="97"/>
      <c r="D11" s="69"/>
      <c r="E11" s="69"/>
      <c r="F11" s="69"/>
      <c r="G11" s="113"/>
      <c r="H11" s="69"/>
      <c r="I11" s="69"/>
    </row>
    <row r="12" spans="1:37" s="55" customFormat="1" ht="37.5" customHeight="1">
      <c r="A12" s="68"/>
      <c r="B12" s="164" t="s">
        <v>168</v>
      </c>
      <c r="C12" s="164"/>
      <c r="D12" s="164"/>
      <c r="E12" s="164"/>
      <c r="F12" s="164"/>
      <c r="G12" s="164"/>
      <c r="H12" s="164"/>
      <c r="I12" s="115"/>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row>
    <row r="13" spans="1:37" s="55" customFormat="1" ht="30" customHeight="1">
      <c r="A13" s="68"/>
      <c r="B13" s="101" t="s">
        <v>155</v>
      </c>
      <c r="C13" s="116" t="s">
        <v>156</v>
      </c>
      <c r="D13" s="101" t="s">
        <v>157</v>
      </c>
      <c r="E13" s="101" t="s">
        <v>158</v>
      </c>
      <c r="F13" s="101" t="s">
        <v>169</v>
      </c>
      <c r="G13" s="101" t="s">
        <v>51</v>
      </c>
      <c r="H13" s="101" t="s">
        <v>50</v>
      </c>
      <c r="I13" s="117" t="s">
        <v>170</v>
      </c>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row>
    <row r="14" spans="1:37" s="102" customFormat="1" ht="241.5" customHeight="1">
      <c r="A14" s="68"/>
      <c r="B14" s="118">
        <v>201</v>
      </c>
      <c r="C14" s="119" t="s">
        <v>171</v>
      </c>
      <c r="D14" s="106">
        <v>33.299999999999997</v>
      </c>
      <c r="E14" s="106" t="s">
        <v>163</v>
      </c>
      <c r="F14" s="106">
        <f t="shared" ref="F14:F16" si="2">IF(LOWER(H14)="fully Implemented",1,0)</f>
        <v>0</v>
      </c>
      <c r="G14" s="106" cm="1">
        <f t="array" ref="G14">_xlfn.SWITCH(H14,"Fully Implemented",1,"In Progress",0.5,"No started",0,0)*D14</f>
        <v>0</v>
      </c>
      <c r="H14" s="120" t="s">
        <v>164</v>
      </c>
      <c r="I14" s="121" t="str">
        <f t="shared" ref="I14:I16" si="3">IF(H14&lt;&gt;"Fully Implemented",CONCATENATE(B14,","),"")</f>
        <v>201,</v>
      </c>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row>
    <row r="15" spans="1:37" s="102" customFormat="1" ht="62.25" customHeight="1">
      <c r="A15" s="68"/>
      <c r="B15" s="122">
        <v>202</v>
      </c>
      <c r="C15" s="123" t="s">
        <v>172</v>
      </c>
      <c r="D15" s="124">
        <v>33.299999999999997</v>
      </c>
      <c r="E15" s="124" t="s">
        <v>173</v>
      </c>
      <c r="F15" s="124">
        <f t="shared" si="2"/>
        <v>0</v>
      </c>
      <c r="G15" s="124" cm="1">
        <f t="array" ref="G15">_xlfn.SWITCH(H15,"Fully Implemented",1,"In Progress",0.5,"No started",0,0)*D15</f>
        <v>0</v>
      </c>
      <c r="H15" s="120" t="s">
        <v>164</v>
      </c>
      <c r="I15" s="125" t="str">
        <f t="shared" si="3"/>
        <v>202,</v>
      </c>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row>
    <row r="16" spans="1:37" s="102" customFormat="1" ht="69" customHeight="1">
      <c r="A16" s="68"/>
      <c r="B16" s="118">
        <v>203</v>
      </c>
      <c r="C16" s="119" t="s">
        <v>174</v>
      </c>
      <c r="D16" s="106">
        <v>33.4</v>
      </c>
      <c r="E16" s="106" t="s">
        <v>163</v>
      </c>
      <c r="F16" s="106">
        <f t="shared" si="2"/>
        <v>0</v>
      </c>
      <c r="G16" s="106" cm="1">
        <f t="array" ref="G16">_xlfn.SWITCH(H16,"Fully Implemented",1,"In Progress",0.5,"No started",0,0)*D16</f>
        <v>0</v>
      </c>
      <c r="H16" s="120" t="s">
        <v>164</v>
      </c>
      <c r="I16" s="121" t="str">
        <f t="shared" si="3"/>
        <v>203,</v>
      </c>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row>
    <row r="17" spans="1:37" s="54" customFormat="1" ht="22.5" customHeight="1">
      <c r="A17" s="68"/>
      <c r="B17" s="69"/>
      <c r="C17" s="97"/>
      <c r="D17" s="69"/>
      <c r="E17" s="69"/>
      <c r="F17" s="69"/>
      <c r="G17" s="69"/>
      <c r="H17" s="69"/>
      <c r="I17" s="69"/>
    </row>
    <row r="18" spans="1:37" s="54" customFormat="1" ht="22.5" customHeight="1">
      <c r="A18" s="68"/>
      <c r="B18" s="69"/>
      <c r="C18" s="97"/>
      <c r="D18" s="69"/>
      <c r="E18" s="69"/>
      <c r="F18" s="69"/>
      <c r="G18" s="69"/>
      <c r="H18" s="69"/>
      <c r="I18" s="69"/>
    </row>
    <row r="19" spans="1:37" s="54" customFormat="1" ht="22.5" customHeight="1">
      <c r="A19" s="68"/>
      <c r="B19" s="69"/>
      <c r="C19" s="97"/>
      <c r="D19" s="69"/>
      <c r="E19" s="69"/>
      <c r="F19" s="69"/>
      <c r="G19" s="69"/>
      <c r="H19" s="69"/>
      <c r="I19" s="69"/>
    </row>
    <row r="20" spans="1:37" s="54" customFormat="1" ht="39" customHeight="1">
      <c r="A20" s="68"/>
      <c r="B20" s="168" t="s">
        <v>175</v>
      </c>
      <c r="C20" s="168"/>
      <c r="D20" s="168"/>
      <c r="E20" s="168"/>
      <c r="F20" s="168"/>
      <c r="G20" s="168"/>
      <c r="H20" s="168"/>
      <c r="I20" s="115"/>
    </row>
    <row r="21" spans="1:37" s="57" customFormat="1" ht="30" customHeight="1">
      <c r="A21" s="69"/>
      <c r="B21" s="126" t="s">
        <v>155</v>
      </c>
      <c r="C21" s="127" t="s">
        <v>156</v>
      </c>
      <c r="D21" s="126" t="s">
        <v>157</v>
      </c>
      <c r="E21" s="126" t="s">
        <v>158</v>
      </c>
      <c r="F21" s="126" t="s">
        <v>169</v>
      </c>
      <c r="G21" s="128" t="s">
        <v>51</v>
      </c>
      <c r="H21" s="101" t="s">
        <v>50</v>
      </c>
      <c r="I21" s="129" t="s">
        <v>170</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row>
    <row r="22" spans="1:37" s="55" customFormat="1" ht="118.9" customHeight="1">
      <c r="A22" s="68"/>
      <c r="B22" s="122">
        <v>301</v>
      </c>
      <c r="C22" s="123" t="s">
        <v>176</v>
      </c>
      <c r="D22" s="124">
        <v>25</v>
      </c>
      <c r="E22" s="124" t="s">
        <v>163</v>
      </c>
      <c r="F22" s="124">
        <f t="shared" ref="F22:F25" si="4">IF(LOWER(H22)="fully Implemented",1,0)</f>
        <v>0</v>
      </c>
      <c r="G22" s="130" cm="1">
        <f t="array" ref="G22">_xlfn.SWITCH(H22,"Fully Implemented",1,"In Progress",0.5,"No started",0,0)*D22</f>
        <v>0</v>
      </c>
      <c r="H22" s="131" t="s">
        <v>164</v>
      </c>
      <c r="I22" s="132" t="str">
        <f t="shared" ref="I22:I25" si="5">IF(H22&lt;&gt;"Fully Implemented",CONCATENATE(B22,","),"")</f>
        <v>301,</v>
      </c>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row>
    <row r="23" spans="1:37" s="102" customFormat="1" ht="119.45" customHeight="1">
      <c r="A23" s="68"/>
      <c r="B23" s="118">
        <v>302</v>
      </c>
      <c r="C23" s="119" t="s">
        <v>177</v>
      </c>
      <c r="D23" s="106">
        <v>25</v>
      </c>
      <c r="E23" s="106" t="s">
        <v>163</v>
      </c>
      <c r="F23" s="106">
        <f t="shared" si="4"/>
        <v>0</v>
      </c>
      <c r="G23" s="133" cm="1">
        <f t="array" ref="G23">_xlfn.SWITCH(H23,"Fully Implemented",1,"In Progress",0.5,"No started",0,0)*D23</f>
        <v>0</v>
      </c>
      <c r="H23" s="131" t="s">
        <v>164</v>
      </c>
      <c r="I23" s="134" t="str">
        <f t="shared" si="5"/>
        <v>302,</v>
      </c>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row>
    <row r="24" spans="1:37" s="55" customFormat="1" ht="64.5" customHeight="1">
      <c r="A24" s="68"/>
      <c r="B24" s="122">
        <v>303</v>
      </c>
      <c r="C24" s="123" t="s">
        <v>81</v>
      </c>
      <c r="D24" s="124">
        <v>25</v>
      </c>
      <c r="E24" s="124" t="s">
        <v>163</v>
      </c>
      <c r="F24" s="124">
        <f t="shared" si="4"/>
        <v>0</v>
      </c>
      <c r="G24" s="130" cm="1">
        <f t="array" ref="G24">_xlfn.SWITCH(H24,"Fully Implemented",1,"In Progress",0.5,"No started",0,0)*D24</f>
        <v>0</v>
      </c>
      <c r="H24" s="131" t="s">
        <v>164</v>
      </c>
      <c r="I24" s="132" t="str">
        <f t="shared" si="5"/>
        <v>303,</v>
      </c>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row>
    <row r="25" spans="1:37" s="102" customFormat="1" ht="55.5" customHeight="1">
      <c r="A25" s="68"/>
      <c r="B25" s="118">
        <v>304</v>
      </c>
      <c r="C25" s="119" t="s">
        <v>178</v>
      </c>
      <c r="D25" s="106">
        <v>25</v>
      </c>
      <c r="E25" s="106" t="s">
        <v>163</v>
      </c>
      <c r="F25" s="106">
        <f t="shared" si="4"/>
        <v>0</v>
      </c>
      <c r="G25" s="133" cm="1">
        <f t="array" ref="G25">_xlfn.SWITCH(H25,"Fully Implemented",1,"In Progress",0.5,"No started",0,0)*D25</f>
        <v>0</v>
      </c>
      <c r="H25" s="131" t="s">
        <v>164</v>
      </c>
      <c r="I25" s="134" t="str">
        <f t="shared" si="5"/>
        <v>304,</v>
      </c>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row>
    <row r="26" spans="1:37" s="54" customFormat="1" ht="22.5" customHeight="1">
      <c r="A26" s="68"/>
      <c r="B26" s="135"/>
      <c r="C26" s="97"/>
      <c r="D26" s="69"/>
      <c r="E26" s="69"/>
      <c r="F26" s="69"/>
      <c r="G26" s="69"/>
      <c r="H26" s="69"/>
      <c r="I26" s="69"/>
    </row>
    <row r="27" spans="1:37" s="54" customFormat="1" ht="22.5" customHeight="1">
      <c r="A27" s="68"/>
      <c r="B27" s="135"/>
      <c r="C27" s="97"/>
      <c r="D27" s="69"/>
      <c r="E27" s="69"/>
      <c r="F27" s="69"/>
      <c r="G27" s="69"/>
      <c r="H27" s="68"/>
      <c r="I27" s="69"/>
    </row>
    <row r="28" spans="1:37" s="54" customFormat="1" ht="22.5" customHeight="1">
      <c r="A28" s="68"/>
      <c r="B28" s="135"/>
      <c r="C28" s="97"/>
      <c r="D28" s="69"/>
      <c r="E28" s="69"/>
      <c r="F28" s="69"/>
      <c r="G28" s="69"/>
      <c r="H28" s="69"/>
      <c r="I28" s="69"/>
    </row>
    <row r="29" spans="1:37" s="54" customFormat="1" ht="36.75" customHeight="1">
      <c r="A29" s="68"/>
      <c r="B29" s="164" t="s">
        <v>179</v>
      </c>
      <c r="C29" s="164"/>
      <c r="D29" s="164"/>
      <c r="E29" s="164"/>
      <c r="F29" s="164"/>
      <c r="G29" s="164"/>
      <c r="H29" s="164"/>
      <c r="I29" s="115"/>
    </row>
    <row r="30" spans="1:37" s="57" customFormat="1" ht="30" customHeight="1">
      <c r="A30" s="69"/>
      <c r="B30" s="101" t="s">
        <v>155</v>
      </c>
      <c r="C30" s="116" t="s">
        <v>156</v>
      </c>
      <c r="D30" s="101" t="s">
        <v>157</v>
      </c>
      <c r="E30" s="101" t="s">
        <v>158</v>
      </c>
      <c r="F30" s="101" t="s">
        <v>169</v>
      </c>
      <c r="G30" s="101" t="s">
        <v>51</v>
      </c>
      <c r="H30" s="101" t="s">
        <v>50</v>
      </c>
      <c r="I30" s="101" t="s">
        <v>170</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row>
    <row r="31" spans="1:37" s="55" customFormat="1" ht="190.9" customHeight="1">
      <c r="A31" s="68"/>
      <c r="B31" s="122">
        <v>401</v>
      </c>
      <c r="C31" s="123" t="s">
        <v>180</v>
      </c>
      <c r="D31" s="124">
        <v>17</v>
      </c>
      <c r="E31" s="124" t="s">
        <v>163</v>
      </c>
      <c r="F31" s="124">
        <f t="shared" ref="F31:F36" si="6">IF(LOWER(H31)="fully Implemented",1,0)</f>
        <v>0</v>
      </c>
      <c r="G31" s="124" cm="1">
        <f t="array" ref="G31">_xlfn.SWITCH(H31,"Fully Implemented",1,"In Progress",0.5,"No started",0,0)*D31</f>
        <v>0</v>
      </c>
      <c r="H31" s="107" t="s">
        <v>164</v>
      </c>
      <c r="I31" s="123" t="str">
        <f t="shared" ref="I31:I36" si="7">IF(H31&lt;&gt;"Fully Implemented",CONCATENATE(B31,","),"")</f>
        <v>401,</v>
      </c>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row>
    <row r="32" spans="1:37" s="102" customFormat="1" ht="115.5" customHeight="1">
      <c r="A32" s="68"/>
      <c r="B32" s="118">
        <v>402</v>
      </c>
      <c r="C32" s="119" t="s">
        <v>181</v>
      </c>
      <c r="D32" s="106">
        <v>17</v>
      </c>
      <c r="E32" s="106" t="s">
        <v>163</v>
      </c>
      <c r="F32" s="106">
        <f t="shared" si="6"/>
        <v>0</v>
      </c>
      <c r="G32" s="106" cm="1">
        <f t="array" ref="G32">_xlfn.SWITCH(H32,"Fully Implemented",1,"In Progress",0.5,"No started",0,0)*D32</f>
        <v>0</v>
      </c>
      <c r="H32" s="107" t="s">
        <v>164</v>
      </c>
      <c r="I32" s="119" t="str">
        <f t="shared" si="7"/>
        <v>402,</v>
      </c>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row>
    <row r="33" spans="1:37" s="55" customFormat="1" ht="64.5" customHeight="1">
      <c r="A33" s="68"/>
      <c r="B33" s="122">
        <v>403</v>
      </c>
      <c r="C33" s="123" t="s">
        <v>182</v>
      </c>
      <c r="D33" s="124">
        <v>16</v>
      </c>
      <c r="E33" s="124" t="s">
        <v>173</v>
      </c>
      <c r="F33" s="124">
        <f t="shared" si="6"/>
        <v>0</v>
      </c>
      <c r="G33" s="124" cm="1">
        <f t="array" ref="G33">_xlfn.SWITCH(H33,"Fully Implemented",1,"In Progress",0.5,"No started",0,0)*D33</f>
        <v>0</v>
      </c>
      <c r="H33" s="107" t="s">
        <v>164</v>
      </c>
      <c r="I33" s="123" t="str">
        <f t="shared" si="7"/>
        <v>403,</v>
      </c>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row>
    <row r="34" spans="1:37" s="55" customFormat="1" ht="64.5" customHeight="1">
      <c r="A34" s="68"/>
      <c r="B34" s="118">
        <v>404</v>
      </c>
      <c r="C34" s="119" t="s">
        <v>183</v>
      </c>
      <c r="D34" s="106">
        <v>17</v>
      </c>
      <c r="E34" s="106" t="s">
        <v>173</v>
      </c>
      <c r="F34" s="106">
        <f t="shared" si="6"/>
        <v>0</v>
      </c>
      <c r="G34" s="106" cm="1">
        <f t="array" ref="G34">_xlfn.SWITCH(H34,"Fully Implemented",1,"In Progress",0.5,"No started",0,0)*D34</f>
        <v>0</v>
      </c>
      <c r="H34" s="107" t="s">
        <v>164</v>
      </c>
      <c r="I34" s="119" t="str">
        <f t="shared" si="7"/>
        <v>404,</v>
      </c>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row>
    <row r="35" spans="1:37" s="55" customFormat="1" ht="64.5" customHeight="1">
      <c r="A35" s="68"/>
      <c r="B35" s="122">
        <v>405</v>
      </c>
      <c r="C35" s="123" t="s">
        <v>184</v>
      </c>
      <c r="D35" s="124">
        <v>16</v>
      </c>
      <c r="E35" s="124" t="s">
        <v>173</v>
      </c>
      <c r="F35" s="124">
        <f t="shared" si="6"/>
        <v>0</v>
      </c>
      <c r="G35" s="124" cm="1">
        <f t="array" ref="G35">_xlfn.SWITCH(H35,"Fully Implemented",1,"In Progress",0.5,"No started",0,0)*D35</f>
        <v>0</v>
      </c>
      <c r="H35" s="107" t="s">
        <v>164</v>
      </c>
      <c r="I35" s="123" t="str">
        <f t="shared" si="7"/>
        <v>405,</v>
      </c>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row>
    <row r="36" spans="1:37" s="55" customFormat="1" ht="64.5" customHeight="1">
      <c r="A36" s="68"/>
      <c r="B36" s="118">
        <v>406</v>
      </c>
      <c r="C36" s="119" t="s">
        <v>185</v>
      </c>
      <c r="D36" s="106">
        <v>17</v>
      </c>
      <c r="E36" s="106" t="s">
        <v>173</v>
      </c>
      <c r="F36" s="106">
        <f t="shared" si="6"/>
        <v>0</v>
      </c>
      <c r="G36" s="106" cm="1">
        <f t="array" ref="G36">_xlfn.SWITCH(H36,"Fully Implemented",1,"In Progress",0.5,"No started",0,0)*D36</f>
        <v>0</v>
      </c>
      <c r="H36" s="107" t="s">
        <v>164</v>
      </c>
      <c r="I36" s="119" t="str">
        <f t="shared" si="7"/>
        <v>406,</v>
      </c>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row>
    <row r="37" spans="1:37" s="55" customFormat="1" ht="22.5" customHeight="1">
      <c r="A37" s="68"/>
      <c r="B37" s="136"/>
      <c r="C37" s="137"/>
      <c r="D37" s="138"/>
      <c r="E37" s="138"/>
      <c r="F37" s="138"/>
      <c r="G37" s="139"/>
      <c r="H37" s="137"/>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row>
    <row r="38" spans="1:37" s="54" customFormat="1" ht="22.5" customHeight="1">
      <c r="A38" s="68"/>
      <c r="B38" s="135"/>
      <c r="C38" s="97"/>
      <c r="D38" s="69"/>
      <c r="E38" s="69"/>
      <c r="F38" s="69"/>
      <c r="G38" s="69"/>
      <c r="H38" s="69"/>
      <c r="I38" s="69"/>
    </row>
    <row r="39" spans="1:37" s="54" customFormat="1" ht="22.5" customHeight="1">
      <c r="A39" s="68"/>
      <c r="B39" s="135"/>
      <c r="C39" s="97"/>
      <c r="D39" s="69"/>
      <c r="E39" s="69"/>
      <c r="F39" s="69"/>
      <c r="G39" s="69"/>
      <c r="H39" s="69"/>
      <c r="I39" s="69"/>
    </row>
    <row r="40" spans="1:37" s="54" customFormat="1" ht="36.75" customHeight="1">
      <c r="A40" s="68"/>
      <c r="B40" s="164" t="s">
        <v>186</v>
      </c>
      <c r="C40" s="164"/>
      <c r="D40" s="164"/>
      <c r="E40" s="164"/>
      <c r="F40" s="164"/>
      <c r="G40" s="164"/>
      <c r="H40" s="164"/>
      <c r="I40" s="115"/>
    </row>
    <row r="41" spans="1:37" s="55" customFormat="1" ht="30" customHeight="1">
      <c r="A41" s="68"/>
      <c r="B41" s="101" t="s">
        <v>155</v>
      </c>
      <c r="C41" s="116" t="s">
        <v>156</v>
      </c>
      <c r="D41" s="101" t="s">
        <v>157</v>
      </c>
      <c r="E41" s="101" t="s">
        <v>158</v>
      </c>
      <c r="F41" s="101" t="s">
        <v>169</v>
      </c>
      <c r="G41" s="101" t="s">
        <v>51</v>
      </c>
      <c r="H41" s="101" t="s">
        <v>50</v>
      </c>
      <c r="I41" s="101" t="s">
        <v>170</v>
      </c>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row>
    <row r="42" spans="1:37" s="55" customFormat="1" ht="62.25" customHeight="1">
      <c r="A42" s="68"/>
      <c r="B42" s="118">
        <v>501</v>
      </c>
      <c r="C42" s="119" t="s">
        <v>187</v>
      </c>
      <c r="D42" s="106">
        <v>20</v>
      </c>
      <c r="E42" s="106" t="s">
        <v>163</v>
      </c>
      <c r="F42" s="106">
        <f t="shared" ref="F42:F46" si="8">IF(LOWER(H42)="fully Implemented",1,0)</f>
        <v>0</v>
      </c>
      <c r="G42" s="106" cm="1">
        <f t="array" ref="G42">_xlfn.SWITCH(H42,"Fully Implemented",1,"In Progress",0.5,"No started",0,0)*D42</f>
        <v>0</v>
      </c>
      <c r="H42" s="107" t="s">
        <v>164</v>
      </c>
      <c r="I42" s="119" t="str">
        <f t="shared" ref="I42:I46" si="9">IF(H42&lt;&gt;"Fully Implemented",CONCATENATE(B42,","),"")</f>
        <v>501,</v>
      </c>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row>
    <row r="43" spans="1:37" s="102" customFormat="1" ht="62.25" customHeight="1">
      <c r="A43" s="68"/>
      <c r="B43" s="122">
        <v>502</v>
      </c>
      <c r="C43" s="123" t="s">
        <v>188</v>
      </c>
      <c r="D43" s="124">
        <v>20</v>
      </c>
      <c r="E43" s="124" t="s">
        <v>163</v>
      </c>
      <c r="F43" s="124">
        <f t="shared" si="8"/>
        <v>0</v>
      </c>
      <c r="G43" s="124" cm="1">
        <f t="array" ref="G43">_xlfn.SWITCH(H43,"Fully Implemented",1,"In Progress",0.5,"No started",0,0)*D43</f>
        <v>0</v>
      </c>
      <c r="H43" s="107" t="s">
        <v>164</v>
      </c>
      <c r="I43" s="123" t="str">
        <f t="shared" si="9"/>
        <v>502,</v>
      </c>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row>
    <row r="44" spans="1:37" s="55" customFormat="1" ht="62.25" customHeight="1">
      <c r="A44" s="68"/>
      <c r="B44" s="118">
        <v>503</v>
      </c>
      <c r="C44" s="119" t="s">
        <v>189</v>
      </c>
      <c r="D44" s="106">
        <v>20</v>
      </c>
      <c r="E44" s="106" t="s">
        <v>163</v>
      </c>
      <c r="F44" s="106">
        <f t="shared" si="8"/>
        <v>0</v>
      </c>
      <c r="G44" s="106" cm="1">
        <f t="array" ref="G44">_xlfn.SWITCH(H44,"Fully Implemented",1,"In Progress",0.5,"No started",0,0)*D44</f>
        <v>0</v>
      </c>
      <c r="H44" s="107" t="s">
        <v>164</v>
      </c>
      <c r="I44" s="119" t="str">
        <f t="shared" si="9"/>
        <v>503,</v>
      </c>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row>
    <row r="45" spans="1:37" s="102" customFormat="1" ht="62.25" customHeight="1">
      <c r="A45" s="68"/>
      <c r="B45" s="122">
        <v>504</v>
      </c>
      <c r="C45" s="123" t="s">
        <v>190</v>
      </c>
      <c r="D45" s="124">
        <v>20</v>
      </c>
      <c r="E45" s="124" t="s">
        <v>163</v>
      </c>
      <c r="F45" s="124">
        <f t="shared" si="8"/>
        <v>0</v>
      </c>
      <c r="G45" s="124" cm="1">
        <f t="array" ref="G45">_xlfn.SWITCH(H45,"Fully Implemented",1,"In Progress",0.5,"No started",0,0)*D45</f>
        <v>0</v>
      </c>
      <c r="H45" s="107" t="s">
        <v>164</v>
      </c>
      <c r="I45" s="123" t="str">
        <f t="shared" si="9"/>
        <v>504,</v>
      </c>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row>
    <row r="46" spans="1:37" s="54" customFormat="1" ht="48.75" customHeight="1">
      <c r="A46" s="68"/>
      <c r="B46" s="118">
        <v>505</v>
      </c>
      <c r="C46" s="119" t="s">
        <v>191</v>
      </c>
      <c r="D46" s="106">
        <v>20</v>
      </c>
      <c r="E46" s="106" t="s">
        <v>163</v>
      </c>
      <c r="F46" s="106">
        <f t="shared" si="8"/>
        <v>0</v>
      </c>
      <c r="G46" s="106" cm="1">
        <f t="array" ref="G46">_xlfn.SWITCH(H46,"Fully Implemented",1,"In Progress",0.5,"No started",0,0)*D46</f>
        <v>0</v>
      </c>
      <c r="H46" s="107" t="s">
        <v>164</v>
      </c>
      <c r="I46" s="119" t="str">
        <f t="shared" si="9"/>
        <v>505,</v>
      </c>
    </row>
    <row r="47" spans="1:37" s="54" customFormat="1" ht="22.5" customHeight="1">
      <c r="A47" s="68"/>
      <c r="B47" s="69"/>
      <c r="C47" s="97"/>
      <c r="D47" s="69"/>
      <c r="E47" s="69"/>
      <c r="F47" s="69"/>
      <c r="G47" s="69"/>
      <c r="H47" s="69"/>
      <c r="I47" s="69"/>
    </row>
    <row r="48" spans="1:37" s="54" customFormat="1" ht="22.5" customHeight="1">
      <c r="A48" s="68"/>
      <c r="B48" s="69"/>
      <c r="C48" s="97"/>
      <c r="D48" s="69"/>
      <c r="E48" s="69"/>
      <c r="F48" s="69"/>
      <c r="G48" s="69"/>
      <c r="H48" s="69"/>
      <c r="I48" s="69"/>
    </row>
    <row r="49" spans="1:37" s="54" customFormat="1" ht="22.5" customHeight="1">
      <c r="A49" s="68"/>
      <c r="B49" s="69"/>
      <c r="C49" s="97"/>
      <c r="D49" s="69"/>
      <c r="E49" s="69"/>
      <c r="F49" s="69"/>
      <c r="G49" s="69"/>
      <c r="H49" s="69"/>
      <c r="I49" s="69"/>
    </row>
    <row r="50" spans="1:37" s="54" customFormat="1" ht="47.25" customHeight="1">
      <c r="A50" s="68"/>
      <c r="B50" s="164" t="s">
        <v>192</v>
      </c>
      <c r="C50" s="164"/>
      <c r="D50" s="164"/>
      <c r="E50" s="164"/>
      <c r="F50" s="164"/>
      <c r="G50" s="164"/>
      <c r="H50" s="164"/>
      <c r="I50" s="115"/>
    </row>
    <row r="51" spans="1:37" s="55" customFormat="1" ht="30" customHeight="1">
      <c r="A51" s="68"/>
      <c r="B51" s="101" t="s">
        <v>155</v>
      </c>
      <c r="C51" s="116" t="s">
        <v>156</v>
      </c>
      <c r="D51" s="101" t="s">
        <v>157</v>
      </c>
      <c r="E51" s="101" t="s">
        <v>158</v>
      </c>
      <c r="F51" s="101" t="s">
        <v>169</v>
      </c>
      <c r="G51" s="101" t="s">
        <v>51</v>
      </c>
      <c r="H51" s="101" t="s">
        <v>50</v>
      </c>
      <c r="I51" s="101" t="s">
        <v>170</v>
      </c>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row>
    <row r="52" spans="1:37" s="55" customFormat="1" ht="63.75" customHeight="1">
      <c r="A52" s="68"/>
      <c r="B52" s="118">
        <v>601</v>
      </c>
      <c r="C52" s="119" t="s">
        <v>193</v>
      </c>
      <c r="D52" s="106">
        <v>16.7</v>
      </c>
      <c r="E52" s="106" t="s">
        <v>163</v>
      </c>
      <c r="F52" s="106">
        <f t="shared" ref="F52:F57" si="10">IF(LOWER(H52)="fully Implemented",1,0)</f>
        <v>0</v>
      </c>
      <c r="G52" s="106" cm="1">
        <f t="array" ref="G52">_xlfn.SWITCH(H52,"Fully Implemented",1,"In Progress",0.5,"No started",0,0)*D52</f>
        <v>0</v>
      </c>
      <c r="H52" s="107" t="s">
        <v>164</v>
      </c>
      <c r="I52" s="119" t="str">
        <f t="shared" ref="I52:I57" si="11">IF(H52&lt;&gt;"Fully Implemented",CONCATENATE(B52,","),"")</f>
        <v>601,</v>
      </c>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row>
    <row r="53" spans="1:37" s="102" customFormat="1" ht="89.25" customHeight="1">
      <c r="A53" s="68"/>
      <c r="B53" s="122">
        <v>602</v>
      </c>
      <c r="C53" s="123" t="s">
        <v>194</v>
      </c>
      <c r="D53" s="124">
        <v>16.7</v>
      </c>
      <c r="E53" s="124" t="s">
        <v>163</v>
      </c>
      <c r="F53" s="124">
        <f t="shared" si="10"/>
        <v>0</v>
      </c>
      <c r="G53" s="124" cm="1">
        <f t="array" ref="G53">_xlfn.SWITCH(H53,"Fully Implemented",1,"In Progress",0.5,"No started",0,0)*D53</f>
        <v>0</v>
      </c>
      <c r="H53" s="107" t="s">
        <v>164</v>
      </c>
      <c r="I53" s="123" t="str">
        <f t="shared" si="11"/>
        <v>602,</v>
      </c>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row>
    <row r="54" spans="1:37" s="55" customFormat="1" ht="63.75" customHeight="1">
      <c r="A54" s="68"/>
      <c r="B54" s="118">
        <v>603</v>
      </c>
      <c r="C54" s="119" t="s">
        <v>195</v>
      </c>
      <c r="D54" s="106">
        <v>16.7</v>
      </c>
      <c r="E54" s="106" t="s">
        <v>163</v>
      </c>
      <c r="F54" s="106">
        <f t="shared" si="10"/>
        <v>0</v>
      </c>
      <c r="G54" s="106" cm="1">
        <f t="array" ref="G54">_xlfn.SWITCH(H54,"Fully Implemented",1,"In Progress",0.5,"No started",0,0)*D54</f>
        <v>0</v>
      </c>
      <c r="H54" s="107" t="s">
        <v>164</v>
      </c>
      <c r="I54" s="119" t="str">
        <f t="shared" si="11"/>
        <v>603,</v>
      </c>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row>
    <row r="55" spans="1:37" s="102" customFormat="1" ht="63.75" customHeight="1">
      <c r="A55" s="68"/>
      <c r="B55" s="122">
        <v>604</v>
      </c>
      <c r="C55" s="123" t="s">
        <v>196</v>
      </c>
      <c r="D55" s="124">
        <v>16.7</v>
      </c>
      <c r="E55" s="124" t="s">
        <v>163</v>
      </c>
      <c r="F55" s="124">
        <f t="shared" si="10"/>
        <v>0</v>
      </c>
      <c r="G55" s="124" cm="1">
        <f t="array" ref="G55">_xlfn.SWITCH(H55,"Fully Implemented",1,"In Progress",0.5,"No started",0,0)*D55</f>
        <v>0</v>
      </c>
      <c r="H55" s="107" t="s">
        <v>164</v>
      </c>
      <c r="I55" s="123" t="str">
        <f t="shared" si="11"/>
        <v>604,</v>
      </c>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row>
    <row r="56" spans="1:37" s="102" customFormat="1" ht="63.75" customHeight="1">
      <c r="A56" s="68"/>
      <c r="B56" s="118">
        <v>605</v>
      </c>
      <c r="C56" s="119" t="s">
        <v>197</v>
      </c>
      <c r="D56" s="106">
        <v>16.600000000000001</v>
      </c>
      <c r="E56" s="106" t="s">
        <v>163</v>
      </c>
      <c r="F56" s="106">
        <f t="shared" si="10"/>
        <v>0</v>
      </c>
      <c r="G56" s="106" cm="1">
        <f t="array" ref="G56">_xlfn.SWITCH(H56,"Fully Implemented",1,"In Progress",0.5,"No started",0,0)*D56</f>
        <v>0</v>
      </c>
      <c r="H56" s="107" t="s">
        <v>164</v>
      </c>
      <c r="I56" s="119" t="str">
        <f t="shared" si="11"/>
        <v>605,</v>
      </c>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row>
    <row r="57" spans="1:37" s="102" customFormat="1" ht="63.75" customHeight="1">
      <c r="A57" s="68"/>
      <c r="B57" s="122">
        <v>606</v>
      </c>
      <c r="C57" s="123" t="s">
        <v>198</v>
      </c>
      <c r="D57" s="124">
        <v>16.600000000000001</v>
      </c>
      <c r="E57" s="124" t="s">
        <v>163</v>
      </c>
      <c r="F57" s="124">
        <f t="shared" si="10"/>
        <v>0</v>
      </c>
      <c r="G57" s="124" cm="1">
        <f t="array" ref="G57">_xlfn.SWITCH(H57,"Fully Implemented",1,"In Progress",0.5,"No started",0,0)*D57</f>
        <v>0</v>
      </c>
      <c r="H57" s="107" t="s">
        <v>164</v>
      </c>
      <c r="I57" s="123" t="str">
        <f t="shared" si="11"/>
        <v>606,</v>
      </c>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row>
    <row r="58" spans="1:37" s="54" customFormat="1" ht="22.5" customHeight="1">
      <c r="A58" s="68"/>
      <c r="B58" s="69"/>
      <c r="C58" s="97"/>
      <c r="D58" s="69"/>
      <c r="E58" s="69"/>
      <c r="F58" s="69"/>
      <c r="G58" s="69"/>
      <c r="H58" s="69"/>
      <c r="I58" s="69"/>
    </row>
    <row r="59" spans="1:37" s="54" customFormat="1" ht="22.5" customHeight="1">
      <c r="A59" s="68"/>
      <c r="B59" s="69"/>
      <c r="C59" s="97"/>
      <c r="D59" s="69"/>
      <c r="E59" s="69"/>
      <c r="F59" s="69"/>
      <c r="G59" s="69"/>
      <c r="H59" s="69"/>
      <c r="I59" s="69"/>
    </row>
    <row r="60" spans="1:37" s="54" customFormat="1" ht="22.5" customHeight="1">
      <c r="A60" s="68"/>
      <c r="B60" s="69"/>
      <c r="C60" s="97"/>
      <c r="D60" s="69"/>
      <c r="E60" s="69"/>
      <c r="F60" s="69"/>
      <c r="G60" s="69"/>
      <c r="H60" s="69"/>
      <c r="I60" s="69"/>
    </row>
    <row r="61" spans="1:37" s="54" customFormat="1" ht="37.5" customHeight="1">
      <c r="A61" s="68"/>
      <c r="B61" s="164" t="s">
        <v>199</v>
      </c>
      <c r="C61" s="164"/>
      <c r="D61" s="164"/>
      <c r="E61" s="164"/>
      <c r="F61" s="164"/>
      <c r="G61" s="164"/>
      <c r="H61" s="164"/>
      <c r="I61" s="115"/>
    </row>
    <row r="62" spans="1:37" s="55" customFormat="1" ht="30" customHeight="1">
      <c r="A62" s="68"/>
      <c r="B62" s="101" t="s">
        <v>155</v>
      </c>
      <c r="C62" s="116" t="s">
        <v>156</v>
      </c>
      <c r="D62" s="101" t="s">
        <v>157</v>
      </c>
      <c r="E62" s="101" t="s">
        <v>158</v>
      </c>
      <c r="F62" s="101" t="s">
        <v>169</v>
      </c>
      <c r="G62" s="101" t="s">
        <v>51</v>
      </c>
      <c r="H62" s="101" t="s">
        <v>50</v>
      </c>
      <c r="I62" s="101" t="s">
        <v>170</v>
      </c>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row>
    <row r="63" spans="1:37" s="55" customFormat="1" ht="64.5" customHeight="1">
      <c r="A63" s="68"/>
      <c r="B63" s="118">
        <v>701</v>
      </c>
      <c r="C63" s="119" t="s">
        <v>200</v>
      </c>
      <c r="D63" s="106">
        <v>33.299999999999997</v>
      </c>
      <c r="E63" s="106" t="s">
        <v>163</v>
      </c>
      <c r="F63" s="106">
        <f t="shared" ref="F63:F65" si="12">IF(LOWER(H63)="fully Implemented",1,0)</f>
        <v>0</v>
      </c>
      <c r="G63" s="106" cm="1">
        <f t="array" ref="G63">_xlfn.SWITCH(H63,"Fully Implemented",1,"In Progress",0.5,"No started",0,0)*D63</f>
        <v>0</v>
      </c>
      <c r="H63" s="107" t="s">
        <v>164</v>
      </c>
      <c r="I63" s="119" t="str">
        <f t="shared" ref="I63:I65" si="13">IF(H63&lt;&gt;"Fully Implemented",CONCATENATE(B63,","),"")</f>
        <v>701,</v>
      </c>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row>
    <row r="64" spans="1:37" s="102" customFormat="1" ht="64.5" customHeight="1">
      <c r="A64" s="68"/>
      <c r="B64" s="122">
        <v>702</v>
      </c>
      <c r="C64" s="123" t="s">
        <v>201</v>
      </c>
      <c r="D64" s="124">
        <v>33.299999999999997</v>
      </c>
      <c r="E64" s="124" t="s">
        <v>163</v>
      </c>
      <c r="F64" s="124">
        <f t="shared" si="12"/>
        <v>0</v>
      </c>
      <c r="G64" s="124" cm="1">
        <f t="array" ref="G64">_xlfn.SWITCH(H64,"Fully Implemented",1,"In Progress",0.5,"No started",0,0)*D64</f>
        <v>0</v>
      </c>
      <c r="H64" s="107" t="s">
        <v>164</v>
      </c>
      <c r="I64" s="123" t="str">
        <f t="shared" si="13"/>
        <v>702,</v>
      </c>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row>
    <row r="65" spans="1:37" s="55" customFormat="1" ht="64.5" customHeight="1">
      <c r="A65" s="68"/>
      <c r="B65" s="118">
        <v>703</v>
      </c>
      <c r="C65" s="119" t="s">
        <v>202</v>
      </c>
      <c r="D65" s="106">
        <v>33.4</v>
      </c>
      <c r="E65" s="106" t="s">
        <v>163</v>
      </c>
      <c r="F65" s="106">
        <f t="shared" si="12"/>
        <v>0</v>
      </c>
      <c r="G65" s="106" cm="1">
        <f t="array" ref="G65">_xlfn.SWITCH(H65,"Fully Implemented",1,"In Progress",0.5,"No started",0,0)*D65</f>
        <v>0</v>
      </c>
      <c r="H65" s="107" t="s">
        <v>164</v>
      </c>
      <c r="I65" s="119" t="str">
        <f t="shared" si="13"/>
        <v>703,</v>
      </c>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row>
    <row r="66" spans="1:37" s="54" customFormat="1" ht="22.5" customHeight="1">
      <c r="A66" s="68"/>
      <c r="B66" s="69"/>
      <c r="C66" s="97"/>
      <c r="D66" s="69"/>
      <c r="E66" s="69"/>
      <c r="F66" s="69"/>
      <c r="G66" s="69"/>
      <c r="H66" s="69"/>
      <c r="I66" s="69"/>
    </row>
    <row r="67" spans="1:37" s="54" customFormat="1" ht="22.5" customHeight="1">
      <c r="A67" s="68"/>
      <c r="B67" s="69"/>
      <c r="C67" s="97"/>
      <c r="D67" s="69"/>
      <c r="E67" s="69"/>
      <c r="F67" s="69"/>
      <c r="G67" s="69"/>
      <c r="H67" s="69"/>
      <c r="I67" s="69"/>
    </row>
    <row r="68" spans="1:37" s="54" customFormat="1" ht="22.5" customHeight="1">
      <c r="A68" s="68"/>
      <c r="B68" s="69"/>
      <c r="C68" s="97"/>
      <c r="D68" s="69"/>
      <c r="E68" s="69"/>
      <c r="F68" s="69"/>
      <c r="G68" s="69"/>
      <c r="H68" s="69"/>
      <c r="I68" s="69"/>
    </row>
    <row r="69" spans="1:37" s="54" customFormat="1" ht="38.25" customHeight="1">
      <c r="A69" s="68"/>
      <c r="B69" s="164" t="s">
        <v>203</v>
      </c>
      <c r="C69" s="164"/>
      <c r="D69" s="164"/>
      <c r="E69" s="164"/>
      <c r="F69" s="164"/>
      <c r="G69" s="164"/>
      <c r="H69" s="164"/>
      <c r="I69" s="115"/>
    </row>
    <row r="70" spans="1:37" s="57" customFormat="1" ht="30" customHeight="1">
      <c r="A70" s="69"/>
      <c r="B70" s="101" t="s">
        <v>155</v>
      </c>
      <c r="C70" s="116" t="s">
        <v>156</v>
      </c>
      <c r="D70" s="101" t="s">
        <v>157</v>
      </c>
      <c r="E70" s="101" t="s">
        <v>158</v>
      </c>
      <c r="F70" s="101" t="s">
        <v>169</v>
      </c>
      <c r="G70" s="101" t="s">
        <v>204</v>
      </c>
      <c r="H70" s="101" t="s">
        <v>50</v>
      </c>
      <c r="I70" s="101" t="s">
        <v>170</v>
      </c>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row>
    <row r="71" spans="1:37" s="102" customFormat="1" ht="62.25" customHeight="1">
      <c r="A71" s="68"/>
      <c r="B71" s="122">
        <v>801</v>
      </c>
      <c r="C71" s="123" t="s">
        <v>205</v>
      </c>
      <c r="D71" s="124">
        <v>25</v>
      </c>
      <c r="E71" s="124" t="s">
        <v>163</v>
      </c>
      <c r="F71" s="124">
        <f t="shared" ref="F71:F74" si="14">IF(LOWER(H71)="fully Implemented",1,0)</f>
        <v>0</v>
      </c>
      <c r="G71" s="124" cm="1">
        <f t="array" ref="G71">_xlfn.SWITCH(H71,"Fully Implemented",1,"In Progress",0.5,"No started",0,0)*D71</f>
        <v>0</v>
      </c>
      <c r="H71" s="107" t="s">
        <v>164</v>
      </c>
      <c r="I71" s="123" t="str">
        <f t="shared" ref="I71:I74" si="15">IF(H71&lt;&gt;"Fully Implemented",CONCATENATE(B71,","),"")</f>
        <v>801,</v>
      </c>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row>
    <row r="72" spans="1:37" s="102" customFormat="1" ht="62.25" customHeight="1">
      <c r="A72" s="68"/>
      <c r="B72" s="118">
        <v>802</v>
      </c>
      <c r="C72" s="119" t="s">
        <v>206</v>
      </c>
      <c r="D72" s="106">
        <v>25</v>
      </c>
      <c r="E72" s="106" t="s">
        <v>163</v>
      </c>
      <c r="F72" s="106">
        <f t="shared" si="14"/>
        <v>0</v>
      </c>
      <c r="G72" s="106" cm="1">
        <f t="array" ref="G72">_xlfn.SWITCH(H72,"Fully Implemented",1,"In Progress",0.5,"No started",0,0)*D72</f>
        <v>0</v>
      </c>
      <c r="H72" s="107" t="s">
        <v>164</v>
      </c>
      <c r="I72" s="119" t="str">
        <f t="shared" si="15"/>
        <v>802,</v>
      </c>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row>
    <row r="73" spans="1:37" s="142" customFormat="1" ht="62.25" customHeight="1">
      <c r="A73" s="140"/>
      <c r="B73" s="122">
        <v>803</v>
      </c>
      <c r="C73" s="123" t="s">
        <v>95</v>
      </c>
      <c r="D73" s="124">
        <v>25</v>
      </c>
      <c r="E73" s="124" t="s">
        <v>163</v>
      </c>
      <c r="F73" s="124">
        <f t="shared" si="14"/>
        <v>0</v>
      </c>
      <c r="G73" s="124" cm="1">
        <f t="array" ref="G73">_xlfn.SWITCH(H73,"Fully Implemented",1,"In Progress",0.5,"No started",0,0)*D73</f>
        <v>0</v>
      </c>
      <c r="H73" s="107" t="s">
        <v>164</v>
      </c>
      <c r="I73" s="123" t="str">
        <f t="shared" si="15"/>
        <v>803,</v>
      </c>
      <c r="J73" s="141"/>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row>
    <row r="74" spans="1:37" s="102" customFormat="1" ht="62.25" customHeight="1">
      <c r="A74" s="68"/>
      <c r="B74" s="118">
        <v>804</v>
      </c>
      <c r="C74" s="119" t="s">
        <v>207</v>
      </c>
      <c r="D74" s="106">
        <v>25</v>
      </c>
      <c r="E74" s="106" t="s">
        <v>163</v>
      </c>
      <c r="F74" s="106">
        <f t="shared" si="14"/>
        <v>0</v>
      </c>
      <c r="G74" s="106" cm="1">
        <f t="array" ref="G74">_xlfn.SWITCH(H74,"Fully Implemented",1,"In Progress",0.5,"No started",0,0)*D74</f>
        <v>0</v>
      </c>
      <c r="H74" s="107" t="s">
        <v>164</v>
      </c>
      <c r="I74" s="119" t="str">
        <f t="shared" si="15"/>
        <v>804,</v>
      </c>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row>
    <row r="75" spans="1:37" ht="22.5" customHeight="1">
      <c r="A75" s="68"/>
      <c r="B75" s="143"/>
      <c r="C75" s="144"/>
      <c r="D75" s="145"/>
      <c r="E75" s="145"/>
      <c r="F75" s="145"/>
      <c r="G75" s="145"/>
      <c r="H75" s="112"/>
      <c r="I75" s="146"/>
    </row>
    <row r="76" spans="1:37" s="54" customFormat="1" ht="22.5" customHeight="1">
      <c r="A76" s="68"/>
      <c r="B76" s="69"/>
      <c r="C76" s="97"/>
      <c r="D76" s="69"/>
      <c r="E76" s="69"/>
      <c r="F76" s="69"/>
      <c r="G76" s="69"/>
      <c r="H76" s="69"/>
      <c r="I76" s="69"/>
    </row>
    <row r="77" spans="1:37" s="54" customFormat="1" ht="22.5" customHeight="1">
      <c r="A77" s="68"/>
      <c r="B77" s="69"/>
      <c r="C77" s="97"/>
      <c r="D77" s="69"/>
      <c r="E77" s="69"/>
      <c r="F77" s="69"/>
      <c r="G77" s="69"/>
      <c r="H77" s="69"/>
      <c r="I77" s="69"/>
    </row>
    <row r="78" spans="1:37" s="54" customFormat="1" ht="36.75" customHeight="1">
      <c r="A78" s="68"/>
      <c r="B78" s="164" t="s">
        <v>208</v>
      </c>
      <c r="C78" s="164"/>
      <c r="D78" s="164"/>
      <c r="E78" s="164"/>
      <c r="F78" s="164"/>
      <c r="G78" s="164"/>
      <c r="H78" s="164"/>
      <c r="I78" s="115"/>
    </row>
    <row r="79" spans="1:37" s="57" customFormat="1" ht="30" customHeight="1">
      <c r="A79" s="69"/>
      <c r="B79" s="101" t="s">
        <v>155</v>
      </c>
      <c r="C79" s="116" t="s">
        <v>156</v>
      </c>
      <c r="D79" s="101" t="s">
        <v>157</v>
      </c>
      <c r="E79" s="101" t="s">
        <v>158</v>
      </c>
      <c r="F79" s="101" t="s">
        <v>169</v>
      </c>
      <c r="G79" s="101" t="s">
        <v>51</v>
      </c>
      <c r="H79" s="101" t="s">
        <v>50</v>
      </c>
      <c r="I79" s="101" t="s">
        <v>170</v>
      </c>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row>
    <row r="80" spans="1:37" s="55" customFormat="1" ht="84" customHeight="1">
      <c r="A80" s="68"/>
      <c r="B80" s="122">
        <v>901</v>
      </c>
      <c r="C80" s="123" t="s">
        <v>209</v>
      </c>
      <c r="D80" s="124">
        <v>25</v>
      </c>
      <c r="E80" s="124" t="s">
        <v>163</v>
      </c>
      <c r="F80" s="124">
        <f t="shared" ref="F80:F83" si="16">IF(LOWER(H80)="fully Implemented",1,0)</f>
        <v>0</v>
      </c>
      <c r="G80" s="124" cm="1">
        <f t="array" ref="G80">_xlfn.SWITCH(H80,"Fully Implemented",1,"In Progress",0.5,"No started",0,0)*D80</f>
        <v>0</v>
      </c>
      <c r="H80" s="107" t="s">
        <v>164</v>
      </c>
      <c r="I80" s="123" t="str">
        <f t="shared" ref="I80:I83" si="17">IF(H80&lt;&gt;"Fully Implemented",CONCATENATE(B80,","),"")</f>
        <v>901,</v>
      </c>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row>
    <row r="81" spans="1:37" s="102" customFormat="1" ht="66.75" customHeight="1">
      <c r="A81" s="68"/>
      <c r="B81" s="118">
        <v>902</v>
      </c>
      <c r="C81" s="119" t="s">
        <v>210</v>
      </c>
      <c r="D81" s="106">
        <v>25</v>
      </c>
      <c r="E81" s="106" t="s">
        <v>163</v>
      </c>
      <c r="F81" s="106">
        <f t="shared" si="16"/>
        <v>0</v>
      </c>
      <c r="G81" s="106" cm="1">
        <f t="array" ref="G81">_xlfn.SWITCH(H81,"Fully Implemented",1,"In Progress",0.5,"No started",0,0)*D81</f>
        <v>0</v>
      </c>
      <c r="H81" s="107" t="s">
        <v>164</v>
      </c>
      <c r="I81" s="119" t="str">
        <f t="shared" si="17"/>
        <v>902,</v>
      </c>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row>
    <row r="82" spans="1:37" s="55" customFormat="1" ht="92.25" customHeight="1">
      <c r="A82" s="68"/>
      <c r="B82" s="122">
        <v>903</v>
      </c>
      <c r="C82" s="123" t="s">
        <v>211</v>
      </c>
      <c r="D82" s="124">
        <v>25</v>
      </c>
      <c r="E82" s="124" t="s">
        <v>163</v>
      </c>
      <c r="F82" s="124">
        <f t="shared" si="16"/>
        <v>0</v>
      </c>
      <c r="G82" s="124" cm="1">
        <f t="array" ref="G82">_xlfn.SWITCH(H82,"Fully Implemented",1,"In Progress",0.5,"No started",0,0)*D82</f>
        <v>0</v>
      </c>
      <c r="H82" s="107" t="s">
        <v>164</v>
      </c>
      <c r="I82" s="123" t="str">
        <f t="shared" si="17"/>
        <v>903,</v>
      </c>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row>
    <row r="83" spans="1:37" s="102" customFormat="1" ht="137.25" customHeight="1">
      <c r="A83" s="68"/>
      <c r="B83" s="118">
        <v>904</v>
      </c>
      <c r="C83" s="119" t="s">
        <v>212</v>
      </c>
      <c r="D83" s="106">
        <v>25</v>
      </c>
      <c r="E83" s="106" t="s">
        <v>163</v>
      </c>
      <c r="F83" s="106">
        <f t="shared" si="16"/>
        <v>0</v>
      </c>
      <c r="G83" s="106" cm="1">
        <f t="array" ref="G83">_xlfn.SWITCH(H83,"Fully Implemented",1,"In Progress",0.5,"No started",0,0)*D83</f>
        <v>0</v>
      </c>
      <c r="H83" s="107" t="s">
        <v>164</v>
      </c>
      <c r="I83" s="119" t="str">
        <f t="shared" si="17"/>
        <v>904,</v>
      </c>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row>
    <row r="84" spans="1:37" ht="22.5" customHeight="1">
      <c r="A84" s="68"/>
      <c r="B84" s="143"/>
      <c r="C84" s="144"/>
      <c r="D84" s="145"/>
      <c r="E84" s="145"/>
      <c r="F84" s="145"/>
      <c r="G84" s="145"/>
      <c r="H84" s="112"/>
      <c r="I84" s="148"/>
    </row>
    <row r="85" spans="1:37" ht="22.5" customHeight="1">
      <c r="A85" s="68"/>
      <c r="B85" s="143"/>
      <c r="C85" s="144"/>
      <c r="D85" s="145"/>
      <c r="E85" s="145"/>
      <c r="F85" s="145"/>
      <c r="G85" s="145"/>
      <c r="H85" s="112"/>
      <c r="I85" s="148"/>
    </row>
    <row r="86" spans="1:37" s="54" customFormat="1" ht="22.5" customHeight="1">
      <c r="A86" s="68"/>
      <c r="B86" s="70"/>
      <c r="C86" s="149"/>
      <c r="D86" s="70"/>
      <c r="E86" s="70"/>
      <c r="F86" s="70"/>
      <c r="G86" s="70"/>
      <c r="H86" s="70"/>
      <c r="I86" s="69"/>
    </row>
    <row r="87" spans="1:37" s="54" customFormat="1" ht="36.75" customHeight="1">
      <c r="A87" s="68"/>
      <c r="B87" s="164" t="s">
        <v>213</v>
      </c>
      <c r="C87" s="164"/>
      <c r="D87" s="164"/>
      <c r="E87" s="164"/>
      <c r="F87" s="164"/>
      <c r="G87" s="164"/>
      <c r="H87" s="164"/>
      <c r="I87" s="114"/>
    </row>
    <row r="88" spans="1:37" s="54" customFormat="1" ht="30" customHeight="1">
      <c r="A88" s="68"/>
      <c r="B88" s="101" t="s">
        <v>155</v>
      </c>
      <c r="C88" s="116" t="s">
        <v>156</v>
      </c>
      <c r="D88" s="101" t="s">
        <v>157</v>
      </c>
      <c r="E88" s="101" t="s">
        <v>158</v>
      </c>
      <c r="F88" s="101" t="s">
        <v>169</v>
      </c>
      <c r="G88" s="101" t="s">
        <v>51</v>
      </c>
      <c r="H88" s="101" t="s">
        <v>50</v>
      </c>
      <c r="I88" s="101" t="s">
        <v>170</v>
      </c>
    </row>
    <row r="89" spans="1:37" s="54" customFormat="1" ht="63" customHeight="1">
      <c r="A89" s="68"/>
      <c r="B89" s="118">
        <v>1001</v>
      </c>
      <c r="C89" s="119" t="s">
        <v>214</v>
      </c>
      <c r="D89" s="106">
        <v>25</v>
      </c>
      <c r="E89" s="106" t="s">
        <v>163</v>
      </c>
      <c r="F89" s="106">
        <f t="shared" ref="F89:F92" si="18">IF(LOWER(H89)="fully Implemented",1,0)</f>
        <v>0</v>
      </c>
      <c r="G89" s="106" cm="1">
        <f t="array" ref="G89">_xlfn.SWITCH(H89,"Fully Implemented",1,"In Progress",0.5,"No started",0,0)*D89</f>
        <v>0</v>
      </c>
      <c r="H89" s="107" t="s">
        <v>164</v>
      </c>
      <c r="I89" s="119" t="str">
        <f t="shared" ref="I89:I92" si="19">IF(H89&lt;&gt;"Fully Implemented",CONCATENATE(B89,","),"")</f>
        <v>1001,</v>
      </c>
    </row>
    <row r="90" spans="1:37" s="54" customFormat="1" ht="63" customHeight="1">
      <c r="A90" s="68"/>
      <c r="B90" s="122">
        <v>1002</v>
      </c>
      <c r="C90" s="123" t="s">
        <v>215</v>
      </c>
      <c r="D90" s="124">
        <v>25</v>
      </c>
      <c r="E90" s="124" t="s">
        <v>163</v>
      </c>
      <c r="F90" s="124">
        <f t="shared" si="18"/>
        <v>0</v>
      </c>
      <c r="G90" s="124" cm="1">
        <f t="array" ref="G90">_xlfn.SWITCH(H90,"Fully Implemented",1,"In Progress",0.5,"No started",0,0)*D90</f>
        <v>0</v>
      </c>
      <c r="H90" s="107" t="s">
        <v>164</v>
      </c>
      <c r="I90" s="123" t="str">
        <f t="shared" si="19"/>
        <v>1002,</v>
      </c>
    </row>
    <row r="91" spans="1:37" s="54" customFormat="1" ht="63" customHeight="1">
      <c r="A91" s="68"/>
      <c r="B91" s="118">
        <v>1003</v>
      </c>
      <c r="C91" s="119" t="s">
        <v>216</v>
      </c>
      <c r="D91" s="106">
        <v>25</v>
      </c>
      <c r="E91" s="106" t="s">
        <v>163</v>
      </c>
      <c r="F91" s="106">
        <f t="shared" si="18"/>
        <v>0</v>
      </c>
      <c r="G91" s="106" cm="1">
        <f t="array" ref="G91">_xlfn.SWITCH(H91,"Fully Implemented",1,"In Progress",0.5,"No started",0,0)*D91</f>
        <v>0</v>
      </c>
      <c r="H91" s="107" t="s">
        <v>164</v>
      </c>
      <c r="I91" s="119" t="str">
        <f t="shared" si="19"/>
        <v>1003,</v>
      </c>
    </row>
    <row r="92" spans="1:37" s="54" customFormat="1" ht="63" customHeight="1">
      <c r="A92" s="68"/>
      <c r="B92" s="122">
        <v>1004</v>
      </c>
      <c r="C92" s="123" t="s">
        <v>217</v>
      </c>
      <c r="D92" s="124">
        <v>25</v>
      </c>
      <c r="E92" s="124" t="s">
        <v>163</v>
      </c>
      <c r="F92" s="124">
        <f t="shared" si="18"/>
        <v>0</v>
      </c>
      <c r="G92" s="124" cm="1">
        <f t="array" ref="G92">_xlfn.SWITCH(H92,"Fully Implemented",1,"In Progress",0.5,"No started",0,0)*D92</f>
        <v>0</v>
      </c>
      <c r="H92" s="107" t="s">
        <v>164</v>
      </c>
      <c r="I92" s="123" t="str">
        <f t="shared" si="19"/>
        <v>1004,</v>
      </c>
    </row>
    <row r="93" spans="1:37" s="54" customFormat="1" ht="22.5" customHeight="1">
      <c r="B93" s="56"/>
      <c r="C93" s="150"/>
      <c r="D93" s="56"/>
      <c r="E93" s="56"/>
      <c r="F93" s="56"/>
      <c r="G93" s="56"/>
      <c r="H93" s="56"/>
      <c r="I93" s="56"/>
    </row>
    <row r="94" spans="1:37" s="54" customFormat="1" ht="22.5" customHeight="1">
      <c r="B94" s="56"/>
      <c r="C94" s="150"/>
      <c r="D94" s="56"/>
      <c r="E94" s="56"/>
      <c r="F94" s="56"/>
      <c r="G94" s="56"/>
      <c r="H94" s="56"/>
      <c r="I94" s="56"/>
    </row>
    <row r="95" spans="1:37" s="54" customFormat="1" ht="22.5" customHeight="1">
      <c r="B95" s="56"/>
      <c r="C95" s="150"/>
      <c r="D95" s="56"/>
      <c r="E95" s="56"/>
      <c r="F95" s="56"/>
      <c r="G95" s="56"/>
      <c r="H95" s="56"/>
      <c r="I95" s="56"/>
    </row>
    <row r="96" spans="1:37" ht="37.5" customHeight="1">
      <c r="B96" s="164" t="s">
        <v>218</v>
      </c>
      <c r="C96" s="164"/>
      <c r="D96" s="164"/>
      <c r="E96" s="164"/>
      <c r="F96" s="164"/>
      <c r="G96" s="164"/>
      <c r="H96" s="164"/>
      <c r="I96" s="114"/>
    </row>
    <row r="97" spans="2:9" ht="35.25" customHeight="1">
      <c r="B97" s="101" t="s">
        <v>155</v>
      </c>
      <c r="C97" s="151" t="s">
        <v>156</v>
      </c>
      <c r="D97" s="117" t="s">
        <v>157</v>
      </c>
      <c r="E97" s="117" t="s">
        <v>158</v>
      </c>
      <c r="F97" s="117" t="s">
        <v>169</v>
      </c>
      <c r="G97" s="117" t="s">
        <v>51</v>
      </c>
      <c r="H97" s="101" t="s">
        <v>50</v>
      </c>
      <c r="I97" s="117" t="s">
        <v>219</v>
      </c>
    </row>
    <row r="98" spans="2:9" ht="68.25" customHeight="1">
      <c r="B98" s="152">
        <v>2001</v>
      </c>
      <c r="C98" s="153" t="s">
        <v>220</v>
      </c>
      <c r="D98" s="154">
        <v>25</v>
      </c>
      <c r="E98" s="154" t="s">
        <v>163</v>
      </c>
      <c r="F98" s="154">
        <f t="shared" ref="F98:F101" si="20">IF(LOWER(H98)="fully Implemented",1,0)</f>
        <v>0</v>
      </c>
      <c r="G98" s="154" cm="1">
        <f t="array" ref="G98">_xlfn.SWITCH(H98,"Fully Implemented",1,"In Progress",0.5,"No started",0,0)*D98</f>
        <v>0</v>
      </c>
      <c r="H98" s="107" t="s">
        <v>164</v>
      </c>
      <c r="I98" s="153" t="str">
        <f t="shared" ref="I98:I101" si="21">IF(H98&lt;&gt;"Fully Implemented",CONCATENATE(B98,","),"")</f>
        <v>2001,</v>
      </c>
    </row>
    <row r="99" spans="2:9" ht="66" customHeight="1">
      <c r="B99" s="155">
        <v>2002</v>
      </c>
      <c r="C99" s="125" t="s">
        <v>221</v>
      </c>
      <c r="D99" s="156">
        <v>25</v>
      </c>
      <c r="E99" s="156" t="s">
        <v>163</v>
      </c>
      <c r="F99" s="156">
        <f t="shared" si="20"/>
        <v>0</v>
      </c>
      <c r="G99" s="156" cm="1">
        <f t="array" ref="G99">_xlfn.SWITCH(H99,"Fully Implemented",1,"In Progress",0.5,"No started",0,0)*D99</f>
        <v>0</v>
      </c>
      <c r="H99" s="107" t="s">
        <v>164</v>
      </c>
      <c r="I99" s="125" t="str">
        <f t="shared" si="21"/>
        <v>2002,</v>
      </c>
    </row>
    <row r="100" spans="2:9" ht="67.5" customHeight="1">
      <c r="B100" s="152">
        <v>2003</v>
      </c>
      <c r="C100" s="153" t="s">
        <v>222</v>
      </c>
      <c r="D100" s="154">
        <v>25</v>
      </c>
      <c r="E100" s="154" t="s">
        <v>163</v>
      </c>
      <c r="F100" s="154">
        <f t="shared" si="20"/>
        <v>0</v>
      </c>
      <c r="G100" s="154" cm="1">
        <f t="array" ref="G100">_xlfn.SWITCH(H100,"Fully Implemented",1,"In Progress",0.5,"No started",0,0)*D100</f>
        <v>0</v>
      </c>
      <c r="H100" s="107" t="s">
        <v>164</v>
      </c>
      <c r="I100" s="153" t="str">
        <f t="shared" si="21"/>
        <v>2003,</v>
      </c>
    </row>
    <row r="101" spans="2:9" ht="67.5" customHeight="1">
      <c r="B101" s="155">
        <v>2004</v>
      </c>
      <c r="C101" s="125" t="s">
        <v>223</v>
      </c>
      <c r="D101" s="156">
        <v>25</v>
      </c>
      <c r="E101" s="156" t="s">
        <v>163</v>
      </c>
      <c r="F101" s="156">
        <f t="shared" si="20"/>
        <v>0</v>
      </c>
      <c r="G101" s="156" cm="1">
        <f t="array" ref="G101">_xlfn.SWITCH(H101,"Fully Implemented",1,"In Progress",0.5,"No started",0,0)*D101</f>
        <v>0</v>
      </c>
      <c r="H101" s="107" t="s">
        <v>164</v>
      </c>
      <c r="I101" s="125" t="str">
        <f t="shared" si="21"/>
        <v>2004,</v>
      </c>
    </row>
    <row r="102" spans="2:9" ht="35.25" customHeight="1">
      <c r="B102" s="157"/>
      <c r="C102" s="158"/>
      <c r="D102" s="157"/>
      <c r="E102" s="157"/>
      <c r="F102" s="157"/>
      <c r="G102" s="159"/>
      <c r="H102" s="56"/>
      <c r="I102" s="56"/>
    </row>
    <row r="103" spans="2:9" ht="35.25" customHeight="1">
      <c r="B103" s="157"/>
      <c r="C103" s="158"/>
      <c r="D103" s="157"/>
      <c r="E103" s="157"/>
      <c r="F103" s="157"/>
      <c r="G103" s="159"/>
      <c r="H103" s="56"/>
      <c r="I103" s="56"/>
    </row>
    <row r="104" spans="2:9" ht="35.25" customHeight="1">
      <c r="B104" s="157"/>
      <c r="C104" s="158"/>
      <c r="D104" s="157"/>
      <c r="E104" s="157"/>
      <c r="F104" s="157"/>
      <c r="G104" s="159"/>
      <c r="H104" s="56"/>
      <c r="I104" s="56"/>
    </row>
    <row r="105" spans="2:9" s="54" customFormat="1" ht="32.25" customHeight="1">
      <c r="B105" s="157"/>
      <c r="C105" s="158"/>
      <c r="D105" s="157"/>
      <c r="E105" s="157"/>
      <c r="F105" s="157"/>
      <c r="G105" s="159"/>
      <c r="I105" s="56"/>
    </row>
    <row r="106" spans="2:9" s="54" customFormat="1" ht="15" customHeight="1">
      <c r="B106" s="56"/>
      <c r="C106" s="150"/>
      <c r="D106" s="56"/>
      <c r="E106" s="56"/>
      <c r="F106" s="56"/>
      <c r="G106" s="56"/>
      <c r="H106" s="56"/>
      <c r="I106" s="56"/>
    </row>
    <row r="107" spans="2:9" s="54" customFormat="1" ht="15" customHeight="1">
      <c r="B107" s="56"/>
      <c r="C107" s="150"/>
      <c r="D107" s="56"/>
      <c r="E107" s="56"/>
      <c r="F107" s="56"/>
      <c r="G107" s="56"/>
      <c r="H107" s="56"/>
      <c r="I107" s="56"/>
    </row>
    <row r="108" spans="2:9" s="54" customFormat="1" ht="15" customHeight="1">
      <c r="B108" s="56"/>
      <c r="C108" s="150"/>
      <c r="D108" s="56"/>
      <c r="E108" s="56"/>
      <c r="F108" s="56"/>
      <c r="G108" s="56"/>
      <c r="H108" s="56"/>
      <c r="I108" s="56"/>
    </row>
    <row r="109" spans="2:9" s="54" customFormat="1" ht="15" customHeight="1">
      <c r="B109" s="56"/>
      <c r="C109" s="150"/>
      <c r="D109" s="56"/>
      <c r="E109" s="56"/>
      <c r="F109" s="56"/>
      <c r="G109" s="56"/>
      <c r="H109" s="56"/>
      <c r="I109" s="56"/>
    </row>
    <row r="110" spans="2:9" s="54" customFormat="1" ht="15" customHeight="1">
      <c r="B110" s="56"/>
      <c r="C110" s="150"/>
      <c r="D110" s="56"/>
      <c r="E110" s="56"/>
      <c r="F110" s="56"/>
      <c r="G110" s="56"/>
      <c r="H110" s="56"/>
      <c r="I110" s="56"/>
    </row>
    <row r="111" spans="2:9" s="54" customFormat="1" ht="15" customHeight="1">
      <c r="B111" s="56"/>
      <c r="C111" s="150"/>
      <c r="D111" s="56"/>
      <c r="E111" s="56"/>
      <c r="F111" s="56"/>
      <c r="G111" s="56"/>
      <c r="H111" s="56"/>
      <c r="I111" s="56"/>
    </row>
    <row r="112" spans="2:9" s="54" customFormat="1" ht="15" customHeight="1">
      <c r="B112" s="56"/>
      <c r="C112" s="150"/>
      <c r="D112" s="56"/>
      <c r="E112" s="56"/>
      <c r="F112" s="56"/>
      <c r="G112" s="56"/>
      <c r="H112" s="56"/>
      <c r="I112" s="56"/>
    </row>
    <row r="113" spans="2:9" s="54" customFormat="1" ht="15" customHeight="1">
      <c r="B113" s="56"/>
      <c r="C113" s="150"/>
      <c r="D113" s="56"/>
      <c r="E113" s="56"/>
      <c r="F113" s="56"/>
      <c r="G113" s="56"/>
      <c r="H113" s="56"/>
      <c r="I113" s="56"/>
    </row>
    <row r="114" spans="2:9" s="54" customFormat="1" ht="15" customHeight="1">
      <c r="B114" s="56"/>
      <c r="C114" s="150"/>
      <c r="D114" s="56"/>
      <c r="E114" s="56"/>
      <c r="F114" s="56"/>
      <c r="G114" s="56"/>
      <c r="H114" s="56"/>
      <c r="I114" s="56"/>
    </row>
    <row r="115" spans="2:9" s="54" customFormat="1" ht="15" customHeight="1">
      <c r="B115" s="56"/>
      <c r="C115" s="150"/>
      <c r="D115" s="56"/>
      <c r="E115" s="56"/>
      <c r="F115" s="56"/>
      <c r="G115" s="56"/>
      <c r="H115" s="56"/>
      <c r="I115" s="56"/>
    </row>
    <row r="116" spans="2:9" s="54" customFormat="1" ht="15" customHeight="1">
      <c r="B116" s="56"/>
      <c r="C116" s="150"/>
      <c r="D116" s="56"/>
      <c r="E116" s="56"/>
      <c r="F116" s="56"/>
      <c r="G116" s="56"/>
      <c r="H116" s="56"/>
      <c r="I116" s="56"/>
    </row>
    <row r="117" spans="2:9" s="54" customFormat="1" ht="15" customHeight="1">
      <c r="B117" s="56"/>
      <c r="C117" s="150"/>
      <c r="D117" s="56"/>
      <c r="E117" s="56"/>
      <c r="F117" s="56"/>
      <c r="G117" s="56"/>
      <c r="H117" s="56"/>
      <c r="I117" s="56"/>
    </row>
    <row r="118" spans="2:9" s="54" customFormat="1" ht="15" customHeight="1">
      <c r="B118" s="56"/>
      <c r="C118" s="150"/>
      <c r="D118" s="56"/>
      <c r="E118" s="56"/>
      <c r="F118" s="56"/>
      <c r="G118" s="56"/>
      <c r="H118" s="56"/>
      <c r="I118" s="56"/>
    </row>
    <row r="119" spans="2:9" s="54" customFormat="1" ht="15" customHeight="1">
      <c r="B119" s="56"/>
      <c r="C119" s="150"/>
      <c r="D119" s="56"/>
      <c r="E119" s="56"/>
      <c r="F119" s="56"/>
      <c r="G119" s="56"/>
      <c r="H119" s="56"/>
      <c r="I119" s="56"/>
    </row>
    <row r="120" spans="2:9" s="54" customFormat="1" ht="15" customHeight="1">
      <c r="B120" s="56"/>
      <c r="C120" s="150"/>
      <c r="D120" s="56"/>
      <c r="E120" s="56"/>
      <c r="F120" s="56"/>
      <c r="G120" s="56"/>
      <c r="H120" s="56"/>
      <c r="I120" s="56"/>
    </row>
    <row r="121" spans="2:9" s="54" customFormat="1" ht="15" customHeight="1">
      <c r="B121" s="56"/>
      <c r="C121" s="150"/>
      <c r="D121" s="56"/>
      <c r="E121" s="56"/>
      <c r="F121" s="56"/>
      <c r="G121" s="56"/>
      <c r="H121" s="56"/>
      <c r="I121" s="56"/>
    </row>
    <row r="122" spans="2:9" s="54" customFormat="1" ht="15" customHeight="1">
      <c r="B122" s="56"/>
      <c r="C122" s="150"/>
      <c r="D122" s="56"/>
      <c r="E122" s="56"/>
      <c r="F122" s="56"/>
      <c r="G122" s="56"/>
      <c r="H122" s="56"/>
      <c r="I122" s="56"/>
    </row>
    <row r="123" spans="2:9" s="54" customFormat="1" ht="15" customHeight="1">
      <c r="B123" s="56"/>
      <c r="C123" s="150"/>
      <c r="D123" s="56"/>
      <c r="E123" s="56"/>
      <c r="F123" s="56"/>
      <c r="G123" s="56"/>
      <c r="H123" s="56"/>
      <c r="I123" s="56"/>
    </row>
    <row r="124" spans="2:9" s="54" customFormat="1" ht="15" customHeight="1">
      <c r="B124" s="56"/>
      <c r="C124" s="150"/>
      <c r="D124" s="56"/>
      <c r="E124" s="56"/>
      <c r="F124" s="56"/>
      <c r="G124" s="56"/>
      <c r="H124" s="56"/>
      <c r="I124" s="56"/>
    </row>
    <row r="125" spans="2:9" s="54" customFormat="1" ht="15" customHeight="1">
      <c r="B125" s="56"/>
      <c r="C125" s="150"/>
      <c r="D125" s="56"/>
      <c r="E125" s="56"/>
      <c r="F125" s="56"/>
      <c r="G125" s="56"/>
      <c r="H125" s="56"/>
      <c r="I125" s="56"/>
    </row>
    <row r="126" spans="2:9" s="54" customFormat="1" ht="15" customHeight="1">
      <c r="B126" s="56"/>
      <c r="C126" s="150"/>
      <c r="D126" s="56"/>
      <c r="E126" s="56"/>
      <c r="F126" s="56"/>
      <c r="G126" s="56"/>
      <c r="H126" s="56"/>
      <c r="I126" s="56"/>
    </row>
    <row r="127" spans="2:9" s="54" customFormat="1" ht="15" customHeight="1">
      <c r="B127" s="56"/>
      <c r="C127" s="150"/>
      <c r="D127" s="56"/>
      <c r="E127" s="56"/>
      <c r="F127" s="56"/>
      <c r="G127" s="56"/>
      <c r="H127" s="56"/>
      <c r="I127" s="56"/>
    </row>
    <row r="128" spans="2:9" s="54" customFormat="1" ht="15" customHeight="1">
      <c r="B128" s="56"/>
      <c r="C128" s="150"/>
      <c r="D128" s="56"/>
      <c r="E128" s="56"/>
      <c r="F128" s="56"/>
      <c r="G128" s="56"/>
      <c r="H128" s="56"/>
      <c r="I128" s="56"/>
    </row>
    <row r="129" spans="2:9" s="54" customFormat="1" ht="15" customHeight="1">
      <c r="B129" s="56"/>
      <c r="C129" s="150"/>
      <c r="D129" s="56"/>
      <c r="E129" s="56"/>
      <c r="F129" s="56"/>
      <c r="G129" s="56"/>
      <c r="H129" s="56"/>
      <c r="I129" s="56"/>
    </row>
    <row r="130" spans="2:9" s="54" customFormat="1" ht="15" customHeight="1">
      <c r="B130" s="56"/>
      <c r="C130" s="150"/>
      <c r="D130" s="56"/>
      <c r="E130" s="56"/>
      <c r="F130" s="56"/>
      <c r="G130" s="56"/>
      <c r="H130" s="56"/>
      <c r="I130" s="56"/>
    </row>
    <row r="131" spans="2:9" s="54" customFormat="1" ht="15" customHeight="1">
      <c r="B131" s="56"/>
      <c r="C131" s="150"/>
      <c r="D131" s="56"/>
      <c r="E131" s="56"/>
      <c r="F131" s="56"/>
      <c r="G131" s="56"/>
      <c r="H131" s="56"/>
      <c r="I131" s="56"/>
    </row>
    <row r="132" spans="2:9" s="54" customFormat="1" ht="15" customHeight="1">
      <c r="B132" s="56"/>
      <c r="C132" s="150"/>
      <c r="D132" s="56"/>
      <c r="E132" s="56"/>
      <c r="F132" s="56"/>
      <c r="G132" s="56"/>
      <c r="H132" s="56"/>
      <c r="I132" s="56"/>
    </row>
    <row r="133" spans="2:9" s="54" customFormat="1" ht="15" customHeight="1">
      <c r="B133" s="56"/>
      <c r="C133" s="150"/>
      <c r="D133" s="56"/>
      <c r="E133" s="56"/>
      <c r="F133" s="56"/>
      <c r="G133" s="56"/>
      <c r="H133" s="56"/>
      <c r="I133" s="56"/>
    </row>
    <row r="134" spans="2:9" s="54" customFormat="1" ht="15" customHeight="1">
      <c r="B134" s="56"/>
      <c r="C134" s="150"/>
      <c r="D134" s="56"/>
      <c r="E134" s="56"/>
      <c r="F134" s="56"/>
      <c r="G134" s="56"/>
      <c r="H134" s="56"/>
      <c r="I134" s="56"/>
    </row>
    <row r="135" spans="2:9" s="54" customFormat="1" ht="15" customHeight="1">
      <c r="B135" s="56"/>
      <c r="C135" s="150"/>
      <c r="D135" s="56"/>
      <c r="E135" s="56"/>
      <c r="F135" s="56"/>
      <c r="G135" s="56"/>
      <c r="H135" s="56"/>
      <c r="I135" s="56"/>
    </row>
    <row r="136" spans="2:9" s="54" customFormat="1" ht="15" customHeight="1">
      <c r="B136" s="56"/>
      <c r="C136" s="150"/>
      <c r="D136" s="56"/>
      <c r="E136" s="56"/>
      <c r="F136" s="56"/>
      <c r="G136" s="56"/>
      <c r="H136" s="56"/>
      <c r="I136" s="56"/>
    </row>
    <row r="137" spans="2:9" s="54" customFormat="1" ht="15" customHeight="1">
      <c r="B137" s="56"/>
      <c r="C137" s="150"/>
      <c r="D137" s="56"/>
      <c r="E137" s="56"/>
      <c r="F137" s="56"/>
      <c r="G137" s="56"/>
      <c r="H137" s="56"/>
      <c r="I137" s="56"/>
    </row>
    <row r="138" spans="2:9" s="54" customFormat="1" ht="15" customHeight="1">
      <c r="B138" s="56"/>
      <c r="C138" s="150"/>
      <c r="D138" s="56"/>
      <c r="E138" s="56"/>
      <c r="F138" s="56"/>
      <c r="G138" s="56"/>
      <c r="H138" s="56"/>
      <c r="I138" s="56"/>
    </row>
    <row r="139" spans="2:9" s="54" customFormat="1" ht="15" customHeight="1">
      <c r="B139" s="56"/>
      <c r="C139" s="150"/>
      <c r="D139" s="56"/>
      <c r="E139" s="56"/>
      <c r="F139" s="56"/>
      <c r="G139" s="56"/>
      <c r="H139" s="56"/>
      <c r="I139" s="56"/>
    </row>
    <row r="140" spans="2:9" s="54" customFormat="1" ht="15" customHeight="1">
      <c r="B140" s="56"/>
      <c r="C140" s="150"/>
      <c r="D140" s="56"/>
      <c r="E140" s="56"/>
      <c r="F140" s="56"/>
      <c r="G140" s="56"/>
      <c r="H140" s="56"/>
      <c r="I140" s="56"/>
    </row>
    <row r="141" spans="2:9" s="54" customFormat="1" ht="15" customHeight="1">
      <c r="B141" s="56"/>
      <c r="C141" s="150"/>
      <c r="D141" s="56"/>
      <c r="E141" s="56"/>
      <c r="F141" s="56"/>
      <c r="G141" s="56"/>
      <c r="H141" s="56"/>
      <c r="I141" s="56"/>
    </row>
    <row r="142" spans="2:9" s="54" customFormat="1" ht="15" customHeight="1">
      <c r="B142" s="56"/>
      <c r="C142" s="150"/>
      <c r="D142" s="56"/>
      <c r="E142" s="56"/>
      <c r="F142" s="56"/>
      <c r="G142" s="56"/>
      <c r="H142" s="56"/>
      <c r="I142" s="56"/>
    </row>
    <row r="143" spans="2:9" s="54" customFormat="1" ht="15" customHeight="1">
      <c r="B143" s="56"/>
      <c r="C143" s="150"/>
      <c r="D143" s="56"/>
      <c r="E143" s="56"/>
      <c r="F143" s="56"/>
      <c r="G143" s="56"/>
      <c r="H143" s="56"/>
      <c r="I143" s="56"/>
    </row>
    <row r="144" spans="2:9" s="54" customFormat="1" ht="15" customHeight="1">
      <c r="B144" s="56"/>
      <c r="C144" s="150"/>
      <c r="D144" s="56"/>
      <c r="E144" s="56"/>
      <c r="F144" s="56"/>
      <c r="G144" s="56"/>
      <c r="H144" s="56"/>
      <c r="I144" s="56"/>
    </row>
  </sheetData>
  <mergeCells count="12">
    <mergeCell ref="B96:H96"/>
    <mergeCell ref="B1:H1"/>
    <mergeCell ref="B3:H3"/>
    <mergeCell ref="B12:H12"/>
    <mergeCell ref="B20:H20"/>
    <mergeCell ref="B29:H29"/>
    <mergeCell ref="B40:H40"/>
    <mergeCell ref="B50:H50"/>
    <mergeCell ref="B61:H61"/>
    <mergeCell ref="B69:H69"/>
    <mergeCell ref="B78:H78"/>
    <mergeCell ref="B87:H87"/>
  </mergeCells>
  <conditionalFormatting sqref="H5:H8">
    <cfRule type="cellIs" dxfId="83" priority="84" operator="equal">
      <formula>"No Started"</formula>
    </cfRule>
    <cfRule type="cellIs" dxfId="82" priority="82" operator="equal">
      <formula>"Fully Implemented"</formula>
    </cfRule>
    <cfRule type="cellIs" dxfId="81" priority="83" operator="equal">
      <formula>"In Progress"</formula>
    </cfRule>
  </conditionalFormatting>
  <conditionalFormatting sqref="H14:H16">
    <cfRule type="cellIs" dxfId="80" priority="79" operator="equal">
      <formula>"Fully Implemented"</formula>
    </cfRule>
    <cfRule type="cellIs" dxfId="79" priority="80" operator="equal">
      <formula>"In Progress"</formula>
    </cfRule>
    <cfRule type="cellIs" dxfId="78" priority="81" operator="equal">
      <formula>"No Started"</formula>
    </cfRule>
  </conditionalFormatting>
  <conditionalFormatting sqref="H22:H25">
    <cfRule type="cellIs" dxfId="77" priority="48" operator="equal">
      <formula>"No Started"</formula>
    </cfRule>
    <cfRule type="cellIs" dxfId="76" priority="47" operator="equal">
      <formula>"In Progress"</formula>
    </cfRule>
    <cfRule type="cellIs" dxfId="75" priority="46" operator="equal">
      <formula>"Fully Implemented"</formula>
    </cfRule>
  </conditionalFormatting>
  <conditionalFormatting sqref="H31:H36">
    <cfRule type="cellIs" dxfId="74" priority="73" operator="equal">
      <formula>"Yes"</formula>
    </cfRule>
    <cfRule type="cellIs" dxfId="73" priority="45" operator="equal">
      <formula>"No Started"</formula>
    </cfRule>
    <cfRule type="cellIs" dxfId="72" priority="75" operator="equal">
      <formula>"No"</formula>
    </cfRule>
    <cfRule type="cellIs" dxfId="71" priority="74" operator="equal">
      <formula>"Ongoing"</formula>
    </cfRule>
    <cfRule type="cellIs" dxfId="70" priority="43" operator="equal">
      <formula>"Fully Implemented"</formula>
    </cfRule>
    <cfRule type="cellIs" dxfId="69" priority="44" operator="equal">
      <formula>"In Progress"</formula>
    </cfRule>
  </conditionalFormatting>
  <conditionalFormatting sqref="H42:H46">
    <cfRule type="cellIs" dxfId="68" priority="42" operator="equal">
      <formula>"No"</formula>
    </cfRule>
    <cfRule type="cellIs" dxfId="67" priority="38" operator="equal">
      <formula>"In Progress"</formula>
    </cfRule>
    <cfRule type="cellIs" dxfId="66" priority="37" operator="equal">
      <formula>"Fully Implemented"</formula>
    </cfRule>
    <cfRule type="cellIs" dxfId="65" priority="39" operator="equal">
      <formula>"No Started"</formula>
    </cfRule>
    <cfRule type="cellIs" dxfId="64" priority="40" operator="equal">
      <formula>"Yes"</formula>
    </cfRule>
    <cfRule type="cellIs" dxfId="63" priority="41" operator="equal">
      <formula>"Ongoing"</formula>
    </cfRule>
  </conditionalFormatting>
  <conditionalFormatting sqref="H52:H57">
    <cfRule type="cellIs" dxfId="62" priority="34" operator="equal">
      <formula>"Yes"</formula>
    </cfRule>
    <cfRule type="cellIs" dxfId="61" priority="36" operator="equal">
      <formula>"No"</formula>
    </cfRule>
    <cfRule type="cellIs" dxfId="60" priority="32" operator="equal">
      <formula>"In Progress"</formula>
    </cfRule>
    <cfRule type="cellIs" dxfId="59" priority="35" operator="equal">
      <formula>"Ongoing"</formula>
    </cfRule>
    <cfRule type="cellIs" dxfId="58" priority="33" operator="equal">
      <formula>"No Started"</formula>
    </cfRule>
    <cfRule type="cellIs" dxfId="57" priority="31" operator="equal">
      <formula>"Fully Implemented"</formula>
    </cfRule>
  </conditionalFormatting>
  <conditionalFormatting sqref="H63:H65">
    <cfRule type="cellIs" dxfId="56" priority="26" operator="equal">
      <formula>"In Progress"</formula>
    </cfRule>
    <cfRule type="cellIs" dxfId="55" priority="29" operator="equal">
      <formula>"Ongoing"</formula>
    </cfRule>
    <cfRule type="cellIs" dxfId="54" priority="28" operator="equal">
      <formula>"Yes"</formula>
    </cfRule>
    <cfRule type="cellIs" dxfId="53" priority="27" operator="equal">
      <formula>"No Started"</formula>
    </cfRule>
    <cfRule type="cellIs" dxfId="52" priority="25" operator="equal">
      <formula>"Fully Implemented"</formula>
    </cfRule>
    <cfRule type="cellIs" dxfId="51" priority="30" operator="equal">
      <formula>"No"</formula>
    </cfRule>
  </conditionalFormatting>
  <conditionalFormatting sqref="H71:H74">
    <cfRule type="cellIs" dxfId="50" priority="21" operator="equal">
      <formula>"No Started"</formula>
    </cfRule>
    <cfRule type="cellIs" dxfId="49" priority="22" operator="equal">
      <formula>"Yes"</formula>
    </cfRule>
    <cfRule type="cellIs" dxfId="48" priority="19" operator="equal">
      <formula>"Fully Implemented"</formula>
    </cfRule>
    <cfRule type="cellIs" dxfId="47" priority="20" operator="equal">
      <formula>"In Progress"</formula>
    </cfRule>
    <cfRule type="cellIs" dxfId="46" priority="23" operator="equal">
      <formula>"Ongoing"</formula>
    </cfRule>
    <cfRule type="cellIs" dxfId="45" priority="24" operator="equal">
      <formula>"No"</formula>
    </cfRule>
  </conditionalFormatting>
  <conditionalFormatting sqref="H80:H83">
    <cfRule type="cellIs" dxfId="44" priority="18" operator="equal">
      <formula>"No"</formula>
    </cfRule>
    <cfRule type="cellIs" dxfId="43" priority="13" operator="equal">
      <formula>"Fully Implemented"</formula>
    </cfRule>
    <cfRule type="cellIs" dxfId="42" priority="17" operator="equal">
      <formula>"Ongoing"</formula>
    </cfRule>
    <cfRule type="cellIs" dxfId="41" priority="16" operator="equal">
      <formula>"Yes"</formula>
    </cfRule>
    <cfRule type="cellIs" dxfId="40" priority="15" operator="equal">
      <formula>"No Started"</formula>
    </cfRule>
    <cfRule type="cellIs" dxfId="39" priority="14" operator="equal">
      <formula>"In Progress"</formula>
    </cfRule>
  </conditionalFormatting>
  <conditionalFormatting sqref="H86">
    <cfRule type="cellIs" dxfId="38" priority="101" operator="equal">
      <formula>"yes"</formula>
    </cfRule>
    <cfRule type="cellIs" dxfId="37" priority="94" operator="equal">
      <formula>"Ongoing"</formula>
    </cfRule>
    <cfRule type="cellIs" dxfId="36" priority="95" operator="equal">
      <formula>"NO"</formula>
    </cfRule>
    <cfRule type="cellIs" dxfId="35" priority="96" operator="equal">
      <formula>"nO"</formula>
    </cfRule>
    <cfRule type="cellIs" dxfId="34" priority="97" operator="equal">
      <formula>"no"</formula>
    </cfRule>
    <cfRule type="cellIs" dxfId="33" priority="98" operator="equal">
      <formula>"No"</formula>
    </cfRule>
    <cfRule type="cellIs" dxfId="32" priority="99" operator="equal">
      <formula>"yES"</formula>
    </cfRule>
    <cfRule type="cellIs" dxfId="31" priority="100" operator="equal">
      <formula>"YES"</formula>
    </cfRule>
    <cfRule type="cellIs" dxfId="30" priority="102" operator="equal">
      <formula>"Yes"</formula>
    </cfRule>
  </conditionalFormatting>
  <conditionalFormatting sqref="H89:H92">
    <cfRule type="cellIs" dxfId="29" priority="11" operator="equal">
      <formula>"Ongoing"</formula>
    </cfRule>
    <cfRule type="cellIs" dxfId="28" priority="7" operator="equal">
      <formula>"Fully Implemented"</formula>
    </cfRule>
    <cfRule type="cellIs" dxfId="27" priority="8" operator="equal">
      <formula>"In Progress"</formula>
    </cfRule>
    <cfRule type="cellIs" dxfId="26" priority="9" operator="equal">
      <formula>"No Started"</formula>
    </cfRule>
    <cfRule type="cellIs" dxfId="25" priority="10" operator="equal">
      <formula>"Yes"</formula>
    </cfRule>
    <cfRule type="cellIs" dxfId="24" priority="12" operator="equal">
      <formula>"No"</formula>
    </cfRule>
  </conditionalFormatting>
  <conditionalFormatting sqref="H98:H101">
    <cfRule type="cellIs" dxfId="23" priority="5" operator="equal">
      <formula>"Ongoing"</formula>
    </cfRule>
    <cfRule type="cellIs" dxfId="22" priority="4" operator="equal">
      <formula>"Yes"</formula>
    </cfRule>
    <cfRule type="cellIs" dxfId="21" priority="3" operator="equal">
      <formula>"No Started"</formula>
    </cfRule>
    <cfRule type="cellIs" dxfId="20" priority="2" operator="equal">
      <formula>"In Progress"</formula>
    </cfRule>
    <cfRule type="cellIs" dxfId="19" priority="1" operator="equal">
      <formula>"Fully Implemented"</formula>
    </cfRule>
    <cfRule type="cellIs" dxfId="18" priority="6" operator="equal">
      <formula>"No"</formula>
    </cfRule>
  </conditionalFormatting>
  <conditionalFormatting sqref="H9:I11 I12 I14 I16 H17:I19 I20 H26:I26 I27 H28:I28 I29 H38:I39 I40 H47:I49 I50 H58:I60 I61 H66:I68 I69 H76:I77 I78">
    <cfRule type="cellIs" dxfId="17" priority="111" operator="equal">
      <formula>"Yes"</formula>
    </cfRule>
    <cfRule type="cellIs" dxfId="16" priority="103" operator="equal">
      <formula>"Ongoing"</formula>
    </cfRule>
    <cfRule type="cellIs" dxfId="15" priority="104" operator="equal">
      <formula>"NO"</formula>
    </cfRule>
    <cfRule type="cellIs" dxfId="14" priority="105" operator="equal">
      <formula>"nO"</formula>
    </cfRule>
    <cfRule type="cellIs" dxfId="13" priority="106" operator="equal">
      <formula>"no"</formula>
    </cfRule>
    <cfRule type="cellIs" dxfId="12" priority="107" operator="equal">
      <formula>"No"</formula>
    </cfRule>
    <cfRule type="cellIs" dxfId="11" priority="108" operator="equal">
      <formula>"yES"</formula>
    </cfRule>
    <cfRule type="cellIs" dxfId="10" priority="109" operator="equal">
      <formula>"YES"</formula>
    </cfRule>
    <cfRule type="cellIs" dxfId="9" priority="110" operator="equal">
      <formula>"yes"</formula>
    </cfRule>
  </conditionalFormatting>
  <conditionalFormatting sqref="I84:I85">
    <cfRule type="cellIs" dxfId="8" priority="88" operator="equal">
      <formula>"no"</formula>
    </cfRule>
    <cfRule type="cellIs" dxfId="7" priority="89" operator="equal">
      <formula>"No"</formula>
    </cfRule>
    <cfRule type="cellIs" dxfId="6" priority="90" operator="equal">
      <formula>"yES"</formula>
    </cfRule>
    <cfRule type="cellIs" dxfId="5" priority="92" operator="equal">
      <formula>"yes"</formula>
    </cfRule>
    <cfRule type="cellIs" dxfId="4" priority="93" operator="equal">
      <formula>"Yes"</formula>
    </cfRule>
    <cfRule type="cellIs" dxfId="3" priority="85" operator="equal">
      <formula>"Ongoing"</formula>
    </cfRule>
    <cfRule type="cellIs" dxfId="2" priority="86" operator="equal">
      <formula>"NO"</formula>
    </cfRule>
    <cfRule type="cellIs" dxfId="1" priority="87" operator="equal">
      <formula>"nO"</formula>
    </cfRule>
    <cfRule type="cellIs" dxfId="0" priority="91" operator="equal">
      <formula>"YES"</formula>
    </cfRule>
  </conditionalFormatting>
  <dataValidations count="1">
    <dataValidation type="list" allowBlank="1" showInputMessage="1" showErrorMessage="1" errorTitle="Invalid status" error="Select Yes, No, or Ongoing." sqref="H5:H8 H14:H16 H22:H25 H31:H36 H42:H46 H52:H57 H63:H65 H71:H74 H80:H83 H89:H92 H98:H101" xr:uid="{E4F85C34-331F-4A28-BA0C-16A89C751DC5}">
      <formula1>"No started,In Progress,Fully Implemented"</formula1>
    </dataValidation>
  </dataValidations>
  <pageMargins left="0.7" right="0.7" top="0.75" bottom="0.75" header="0.511811023622047" footer="0.511811023622047"/>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F43085E5B32243930DF6E82EA883C0" ma:contentTypeVersion="20" ma:contentTypeDescription="Create a new document." ma:contentTypeScope="" ma:versionID="c3391a3c1f58f49e38cfaec169b3a9fe">
  <xsd:schema xmlns:xsd="http://www.w3.org/2001/XMLSchema" xmlns:xs="http://www.w3.org/2001/XMLSchema" xmlns:p="http://schemas.microsoft.com/office/2006/metadata/properties" xmlns:ns2="098f0087-b20b-454d-8aea-32dfee766031" xmlns:ns3="fb1c4429-4262-424b-8b01-367cb192f562" xmlns:ns4="c3e291eb-9f91-4935-a0de-aaa43c192618" targetNamespace="http://schemas.microsoft.com/office/2006/metadata/properties" ma:root="true" ma:fieldsID="1c188a5addc4156fc9f9440b08ed494d" ns2:_="" ns3:_="" ns4:_="">
    <xsd:import namespace="098f0087-b20b-454d-8aea-32dfee766031"/>
    <xsd:import namespace="fb1c4429-4262-424b-8b01-367cb192f562"/>
    <xsd:import namespace="c3e291eb-9f91-4935-a0de-aaa43c1926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lcf76f155ced4ddcb4097134ff3c332f" minOccurs="0"/>
                <xsd:element ref="ns4:TaxCatchAll" minOccurs="0"/>
                <xsd:element ref="ns3:MediaServiceSearchProperties" minOccurs="0"/>
                <xsd:element ref="ns3:MediaServiceDateTaken" minOccurs="0"/>
                <xsd:element ref="ns3:MediaLengthInSeconds" minOccurs="0"/>
                <xsd:element ref="ns3:MediaServiceObjectDetectorVersions" minOccurs="0"/>
                <xsd:element ref="ns3:MediaServiceLocation" minOccurs="0"/>
                <xsd:element ref="ns3:ExcludefromTagging"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8f0087-b20b-454d-8aea-32dfee76603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1c4429-4262-424b-8b01-367cb192f56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1104848-56ce-4f47-bada-1ade66787122"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ExcludefromTagging" ma:index="26" nillable="true" ma:displayName="Exclude from Tagging" ma:default="0" ma:format="Dropdown" ma:internalName="ExcludefromTagging">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e291eb-9f91-4935-a0de-aaa43c19261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cd4b3d2-9aec-432d-bc56-d52a01f68497}" ma:internalName="TaxCatchAll" ma:showField="CatchAllData" ma:web="c3e291eb-9f91-4935-a0de-aaa43c1926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xcludefromTagging xmlns="fb1c4429-4262-424b-8b01-367cb192f562">false</ExcludefromTagging>
    <lcf76f155ced4ddcb4097134ff3c332f xmlns="fb1c4429-4262-424b-8b01-367cb192f562">
      <Terms xmlns="http://schemas.microsoft.com/office/infopath/2007/PartnerControls"/>
    </lcf76f155ced4ddcb4097134ff3c332f>
    <TaxCatchAll xmlns="c3e291eb-9f91-4935-a0de-aaa43c192618" xsi:nil="true"/>
  </documentManagement>
</p:properties>
</file>

<file path=customXml/itemProps1.xml><?xml version="1.0" encoding="utf-8"?>
<ds:datastoreItem xmlns:ds="http://schemas.openxmlformats.org/officeDocument/2006/customXml" ds:itemID="{B59E01B2-E01B-454C-A480-D5491D1C214A}"/>
</file>

<file path=customXml/itemProps2.xml><?xml version="1.0" encoding="utf-8"?>
<ds:datastoreItem xmlns:ds="http://schemas.openxmlformats.org/officeDocument/2006/customXml" ds:itemID="{A13815DB-1401-4AEE-B9DB-F8178DD1D446}"/>
</file>

<file path=customXml/itemProps3.xml><?xml version="1.0" encoding="utf-8"?>
<ds:datastoreItem xmlns:ds="http://schemas.openxmlformats.org/officeDocument/2006/customXml" ds:itemID="{90EB7B11-6D6C-487B-A4A1-BAC05C50E7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PageTitle</dc:title>
  <dc:subject/>
  <dc:creator>Georgina Vazquez De Los Reyes;William Galindo</dc:creator>
  <cp:keywords>Keywords</cp:keywords>
  <dc:description/>
  <cp:lastModifiedBy/>
  <cp:revision>3</cp:revision>
  <dcterms:created xsi:type="dcterms:W3CDTF">2026-05-25T17:27:55Z</dcterms:created>
  <dcterms:modified xsi:type="dcterms:W3CDTF">2026-10-19T23:56:57Z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0x01010059F43085E5B32243930DF6E82EA883C0</vt:lpwstr>
  </property>
  <property fmtid="{D5CDD505-2E9C-101B-9397-08002B2CF9AE}" pid="3" name="MediaServiceImageTags">
    <vt:lpwstr/>
  </property>
</Properties>
</file>